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210" windowWidth="20115" windowHeight="7935"/>
  </bookViews>
  <sheets>
    <sheet name="Lump Sum" sheetId="2" r:id="rId1"/>
    <sheet name="Itemized" sheetId="1" r:id="rId2"/>
    <sheet name="Sheet3" sheetId="3" r:id="rId3"/>
  </sheets>
  <definedNames>
    <definedName name="_xlnm.Print_Titles" localSheetId="1">Itemized!$A:$B,Itemized!$1:$2</definedName>
  </definedNames>
  <calcPr calcId="145621"/>
</workbook>
</file>

<file path=xl/calcChain.xml><?xml version="1.0" encoding="utf-8"?>
<calcChain xmlns="http://schemas.openxmlformats.org/spreadsheetml/2006/main">
  <c r="AB23" i="1" l="1"/>
  <c r="AB22" i="1"/>
  <c r="AB21" i="1"/>
  <c r="AB20" i="1"/>
  <c r="AB19" i="1"/>
  <c r="AB18" i="1"/>
  <c r="AB17" i="1"/>
  <c r="AB16" i="1"/>
  <c r="AB15" i="1"/>
  <c r="AB14" i="1"/>
  <c r="AB13" i="1"/>
  <c r="AB12" i="1"/>
  <c r="AB11" i="1"/>
  <c r="AB10" i="1"/>
  <c r="AB9" i="1"/>
  <c r="AB8" i="1"/>
  <c r="AB7" i="1"/>
  <c r="AB6" i="1"/>
  <c r="AB5" i="1"/>
  <c r="AB4" i="1"/>
  <c r="Y23" i="1"/>
  <c r="Y22" i="1"/>
  <c r="Y21" i="1"/>
  <c r="Y20" i="1"/>
  <c r="Y19" i="1"/>
  <c r="Y18" i="1"/>
  <c r="Y17" i="1"/>
  <c r="Y16" i="1"/>
  <c r="Y15" i="1"/>
  <c r="Y14" i="1"/>
  <c r="Y13" i="1"/>
  <c r="Y12" i="1"/>
  <c r="Y11" i="1"/>
  <c r="Y10" i="1"/>
  <c r="Y9" i="1"/>
  <c r="Y8" i="1"/>
  <c r="Y7" i="1"/>
  <c r="Y6" i="1"/>
  <c r="Y5" i="1"/>
  <c r="Y4" i="1"/>
  <c r="V23" i="1"/>
  <c r="V22" i="1"/>
  <c r="V21" i="1"/>
  <c r="V20" i="1"/>
  <c r="V19" i="1"/>
  <c r="V18" i="1"/>
  <c r="V17" i="1"/>
  <c r="V16" i="1"/>
  <c r="V15" i="1"/>
  <c r="V14" i="1"/>
  <c r="V13" i="1"/>
  <c r="V12" i="1"/>
  <c r="V11" i="1"/>
  <c r="V10" i="1"/>
  <c r="V9" i="1"/>
  <c r="V8" i="1"/>
  <c r="V7" i="1"/>
  <c r="V6" i="1"/>
  <c r="V5" i="1"/>
  <c r="V4" i="1"/>
  <c r="S23" i="1"/>
  <c r="S22" i="1"/>
  <c r="S21" i="1"/>
  <c r="S20" i="1"/>
  <c r="S19" i="1"/>
  <c r="S18" i="1"/>
  <c r="S17" i="1"/>
  <c r="S16" i="1"/>
  <c r="S15" i="1"/>
  <c r="S14" i="1"/>
  <c r="S13" i="1"/>
  <c r="S12" i="1"/>
  <c r="S11" i="1"/>
  <c r="S10" i="1"/>
  <c r="S9" i="1"/>
  <c r="S8" i="1"/>
  <c r="S7" i="1"/>
  <c r="S6" i="1"/>
  <c r="S5" i="1"/>
  <c r="S4" i="1"/>
  <c r="E25" i="2"/>
  <c r="C25" i="2"/>
  <c r="K25" i="2"/>
  <c r="I25" i="2"/>
  <c r="D53" i="3"/>
  <c r="D52" i="3"/>
  <c r="D51" i="3"/>
  <c r="D50" i="3"/>
  <c r="D48" i="3"/>
  <c r="D47" i="3"/>
  <c r="D46" i="3"/>
  <c r="D45" i="3"/>
  <c r="D44" i="3"/>
  <c r="D43" i="3"/>
  <c r="D42" i="3"/>
  <c r="D41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D5" i="3"/>
  <c r="D4" i="3"/>
  <c r="D3" i="3"/>
  <c r="Y24" i="1" l="1"/>
  <c r="V24" i="1"/>
  <c r="S24" i="1"/>
  <c r="AB24" i="1"/>
  <c r="D54" i="3"/>
  <c r="D49" i="3"/>
  <c r="D55" i="3" s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P9" i="1"/>
  <c r="P8" i="1"/>
  <c r="P7" i="1"/>
  <c r="P6" i="1"/>
  <c r="P5" i="1"/>
  <c r="P4" i="1"/>
  <c r="G25" i="2"/>
  <c r="P24" i="1" l="1"/>
  <c r="I8" i="2"/>
  <c r="G8" i="2"/>
  <c r="E8" i="2"/>
  <c r="C8" i="2"/>
  <c r="M23" i="1" l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M7" i="1"/>
  <c r="M6" i="1"/>
  <c r="M5" i="1"/>
  <c r="M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J24" i="1" l="1"/>
  <c r="D24" i="1"/>
  <c r="G24" i="1"/>
  <c r="M24" i="1"/>
</calcChain>
</file>

<file path=xl/sharedStrings.xml><?xml version="1.0" encoding="utf-8"?>
<sst xmlns="http://schemas.openxmlformats.org/spreadsheetml/2006/main" count="217" uniqueCount="92">
  <si>
    <t>Unit</t>
  </si>
  <si>
    <t>Bid Price</t>
  </si>
  <si>
    <t>Bid Signed</t>
  </si>
  <si>
    <t>Non Collusion</t>
  </si>
  <si>
    <t>Attestation of Taxes</t>
  </si>
  <si>
    <t>Debarment</t>
  </si>
  <si>
    <t>Prevailing Wages</t>
  </si>
  <si>
    <t>Bidders Certification</t>
  </si>
  <si>
    <t>Contractors Certification</t>
  </si>
  <si>
    <t>5% bid bond</t>
  </si>
  <si>
    <t>Alternate 1</t>
  </si>
  <si>
    <t>8-in PVC sewer (0-12 Foot Depth) (Section 02622)</t>
  </si>
  <si>
    <t>8-in PVC sewer (Greater than 12 Foot Depth) (Section 02622)</t>
  </si>
  <si>
    <t>2-in PVC pressure pipe (all depths) (Section 02624)</t>
  </si>
  <si>
    <t>6-inch PVC Sewer Service Pipe, All depths</t>
  </si>
  <si>
    <t>1-1/2-in PVC Pressure Sewer Service Pipe, All Depths</t>
  </si>
  <si>
    <t>6-inch Pre-Cast Chimneys, Including Fittings</t>
  </si>
  <si>
    <t>1-1/2-in Pressure Sewer Service Connection Ball Valve with Box and Check Valve</t>
  </si>
  <si>
    <t>8-inch X 6-inch PVC Wye Branches</t>
  </si>
  <si>
    <t>4-ft Diameter Precast Concrete Sewer Manholes &amp; Sections (Section 02605)</t>
  </si>
  <si>
    <t>4-ft Diameter External Drop Precast Concrete Sewer Manhole Sections (Section 02605)</t>
  </si>
  <si>
    <t>5-ft Diameter Precast Concrete Pressure Sewer Manholes (Section 02605)</t>
  </si>
  <si>
    <t>Connection of New Sewer to Existing Manhole</t>
  </si>
  <si>
    <t>Test Pits (Section 02221)</t>
  </si>
  <si>
    <t>Temporary trench width pavement, Type I-1, 2-in thick (Section 02576)</t>
  </si>
  <si>
    <t>Miscellaneous Pavement by Hand or Machine for Driveway, Apron, Sidewalks, &amp; Spot Repairs</t>
  </si>
  <si>
    <t>HMA Curb Type-2, 4 inch reveal (Section 02576)</t>
  </si>
  <si>
    <t>Additional Crushed Stone (for crossings and miscellaneous purposes) (Section 02230)</t>
  </si>
  <si>
    <t>Common Fill (Section 02230)</t>
  </si>
  <si>
    <t>Sand (Section 02230)</t>
  </si>
  <si>
    <t>Dense Graded Crushed Stone (Section 02230)</t>
  </si>
  <si>
    <t>Rock and Boulder Excavation (fixed priced) (Section 02213)</t>
  </si>
  <si>
    <t>Additional Payment for Rock &amp; Boulder Excavation Over Fixed Bid Price</t>
  </si>
  <si>
    <t>Earth Excavation Refill Below Normal Grade (Section 02200)</t>
  </si>
  <si>
    <t>Miscellaneous Concrete Materials</t>
  </si>
  <si>
    <t>Miscellaneous Control Density Fill</t>
  </si>
  <si>
    <t>Furnish and Install 6-inch and 8-inch Restrained Joint Cement-Lined Ductile Iron Water Pipe</t>
  </si>
  <si>
    <t>Furnish and Install Cement Lined Ductile Iron Restrained Joint Fittings, Couplings, and Caps for All Ductile Iron Pipe</t>
  </si>
  <si>
    <t>Furnish and Install 6" and 8" Water Main Gate Valves</t>
  </si>
  <si>
    <t>Furnish and Install 12" Water Main Gate Valves</t>
  </si>
  <si>
    <t>Furnish and install 3/4-inch to 1-inch corporation stops</t>
  </si>
  <si>
    <t>Furnish and install 3/4-inch to 1-inch curb stops</t>
  </si>
  <si>
    <t>Replace 3/4-inch or 1-inch water services with same size copper pipe</t>
  </si>
  <si>
    <t>Furnish and Install Water Main Service Saddles</t>
  </si>
  <si>
    <t>Remove and Replace Fire Hydrant</t>
  </si>
  <si>
    <t>Asbestos Cement Water Main Pipe Disposal</t>
  </si>
  <si>
    <t xml:space="preserve">Sprinkler System Replacements </t>
  </si>
  <si>
    <t>AC Storm Drain Removal and Disposal</t>
  </si>
  <si>
    <t>12" Reinforced Concrete Pipe (Section 02612)</t>
  </si>
  <si>
    <t>15" Reinforced Concrete Pipe (Section 02612)</t>
  </si>
  <si>
    <t>Dewatering and Drainage (Section 02140)</t>
  </si>
  <si>
    <t>Miscellaneous Work and Cleanup (Section 02901)</t>
  </si>
  <si>
    <t>Loaming and Seeding (Section 02930)</t>
  </si>
  <si>
    <t>Police for Traffic Control (01576)</t>
  </si>
  <si>
    <t>Mobilization and De-Mobilization</t>
  </si>
  <si>
    <t>Asphalt Cement Adjustment Allowance</t>
  </si>
  <si>
    <t>Total Base Bid</t>
  </si>
  <si>
    <t>Base Bid</t>
  </si>
  <si>
    <t>Total Alternate 1</t>
  </si>
  <si>
    <t>Total Base Bid plus Alternate</t>
  </si>
  <si>
    <t>Affidavit of Compliance</t>
  </si>
  <si>
    <t>5ft wide concrete cement sidewalks</t>
  </si>
  <si>
    <t>c#8652</t>
  </si>
  <si>
    <t>Unit Price</t>
  </si>
  <si>
    <t>Extension</t>
  </si>
  <si>
    <t xml:space="preserve">Base Bid </t>
  </si>
  <si>
    <t>Bid 2644</t>
  </si>
  <si>
    <t>Montgomery Road Pump Station</t>
  </si>
  <si>
    <t>November 22, 2017 @ 2:00</t>
  </si>
  <si>
    <t>Bid addendum 1</t>
  </si>
  <si>
    <t>4-in DI force main (all depths) (Section 02626)</t>
  </si>
  <si>
    <t>Connection of New Piping to Existing Manhole</t>
  </si>
  <si>
    <t>Test Pits (Section 02200)</t>
  </si>
  <si>
    <t>Initial trench width pavement, Type I-1, 2-in thick (Section 02576)</t>
  </si>
  <si>
    <t>Permanent trench width pavement Type I-1, 2.0-in thick (binder) and  Type I-1, 2.0-in thick (surface) (Section 02576)</t>
  </si>
  <si>
    <t>Miscellaneous Pavement by Hand or Machine for Sidewalks &amp; Spot Repairs</t>
  </si>
  <si>
    <t>Full Width Cold Plane Mill &amp; Overlay (Section 02576)</t>
  </si>
  <si>
    <t>Montgomery Road Pumping Station Appurtenances (Section 11304)</t>
  </si>
  <si>
    <t>Misc Work and Clean Up Section 02901</t>
  </si>
  <si>
    <t>Police for Traffic Control</t>
  </si>
  <si>
    <t>Mobilization and Demobilization (not to exceed 5% of the subtotal bid price)</t>
  </si>
  <si>
    <t>AJ Virgilio</t>
  </si>
  <si>
    <t>November 21, 2017 @ 2:00</t>
  </si>
  <si>
    <t>Riccardi Bros</t>
  </si>
  <si>
    <t>Gardener CIS Inc</t>
  </si>
  <si>
    <t>Caracas Construction</t>
  </si>
  <si>
    <t>Geeleher Enterprises</t>
  </si>
  <si>
    <t>JL Raymaakers</t>
  </si>
  <si>
    <t>Mass-West</t>
  </si>
  <si>
    <t>Ludlow Construction</t>
  </si>
  <si>
    <t>Baltazar</t>
  </si>
  <si>
    <t>yes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</si>
</sst>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10"/>
      <color indexed="8"/>
      <name val="Times New Roman"/>
      <family val="1"/>
    </font>
    <font>
      <b/>
      <sz val="10"/>
      <color theme="1"/>
      <name val="Times New Roman"/>
      <family val="1"/>
    </font>
    <font>
      <sz val="10"/>
      <name val="Arial"/>
      <family val="2"/>
    </font>
    <font>
      <b/>
      <sz val="10"/>
      <color indexed="8"/>
      <name val="Times New Roman"/>
      <family val="1"/>
    </font>
    <font>
      <sz val="10"/>
      <name val="Times New Roman"/>
      <family val="1"/>
    </font>
    <font>
      <b/>
      <i/>
      <sz val="11"/>
      <color theme="1"/>
      <name val="Calibri"/>
      <family val="2"/>
      <scheme val="minor"/>
    </font>
    <font>
      <sz val="10.5"/>
      <name val="Times New Roman"/>
      <family val="1"/>
    </font>
    <font>
      <sz val="10.5"/>
      <color indexed="8"/>
      <name val="Times New Roman"/>
      <family val="1"/>
    </font>
    <font>
      <sz val="10.5"/>
      <color theme="1"/>
      <name val="Times New Roman"/>
      <family val="1"/>
    </font>
    <font>
      <b/>
      <sz val="10.5"/>
      <color indexed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6" fillId="0" borderId="0"/>
  </cellStyleXfs>
  <cellXfs count="46">
    <xf numFmtId="0" fontId="0" fillId="0" borderId="0" xfId="0"/>
    <xf numFmtId="0" fontId="3" fillId="0" borderId="0" xfId="0" applyFont="1"/>
    <xf numFmtId="0" fontId="0" fillId="0" borderId="1" xfId="0" applyBorder="1"/>
    <xf numFmtId="44" fontId="0" fillId="0" borderId="0" xfId="1" applyFont="1"/>
    <xf numFmtId="44" fontId="0" fillId="0" borderId="2" xfId="0" applyNumberFormat="1" applyBorder="1"/>
    <xf numFmtId="44" fontId="0" fillId="0" borderId="1" xfId="1" applyFont="1" applyBorder="1"/>
    <xf numFmtId="0" fontId="0" fillId="0" borderId="0" xfId="0" applyBorder="1"/>
    <xf numFmtId="0" fontId="0" fillId="2" borderId="0" xfId="0" applyFill="1" applyAlignment="1">
      <alignment horizontal="center"/>
    </xf>
    <xf numFmtId="0" fontId="2" fillId="2" borderId="1" xfId="0" applyFont="1" applyFill="1" applyBorder="1" applyAlignment="1">
      <alignment horizontal="left"/>
    </xf>
    <xf numFmtId="0" fontId="2" fillId="2" borderId="1" xfId="0" applyFont="1" applyFill="1" applyBorder="1"/>
    <xf numFmtId="0" fontId="2" fillId="2" borderId="0" xfId="0" applyFont="1" applyFill="1"/>
    <xf numFmtId="0" fontId="2" fillId="2" borderId="1" xfId="0" applyFont="1" applyFill="1" applyBorder="1" applyAlignment="1">
      <alignment horizontal="center"/>
    </xf>
    <xf numFmtId="44" fontId="0" fillId="0" borderId="0" xfId="1" applyFont="1" applyFill="1"/>
    <xf numFmtId="0" fontId="0" fillId="0" borderId="0" xfId="0" applyFill="1"/>
    <xf numFmtId="0" fontId="2" fillId="2" borderId="0" xfId="0" applyFont="1" applyFill="1" applyAlignment="1">
      <alignment horizontal="center"/>
    </xf>
    <xf numFmtId="44" fontId="0" fillId="0" borderId="3" xfId="1" applyFont="1" applyBorder="1"/>
    <xf numFmtId="0" fontId="5" fillId="0" borderId="0" xfId="0" applyFont="1" applyAlignment="1">
      <alignment horizontal="center"/>
    </xf>
    <xf numFmtId="0" fontId="3" fillId="0" borderId="0" xfId="0" applyFont="1" applyBorder="1"/>
    <xf numFmtId="0" fontId="5" fillId="0" borderId="0" xfId="0" applyFont="1" applyBorder="1" applyAlignment="1">
      <alignment horizontal="center"/>
    </xf>
    <xf numFmtId="0" fontId="9" fillId="0" borderId="0" xfId="0" applyFont="1"/>
    <xf numFmtId="0" fontId="2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8" fillId="0" borderId="5" xfId="2" applyFont="1" applyFill="1" applyBorder="1" applyAlignment="1">
      <alignment vertical="center" wrapText="1"/>
    </xf>
    <xf numFmtId="0" fontId="4" fillId="0" borderId="5" xfId="0" applyFont="1" applyFill="1" applyBorder="1" applyAlignment="1">
      <alignment horizontal="center" vertical="center"/>
    </xf>
    <xf numFmtId="44" fontId="0" fillId="0" borderId="5" xfId="1" applyFont="1" applyBorder="1"/>
    <xf numFmtId="0" fontId="8" fillId="0" borderId="5" xfId="2" applyFont="1" applyFill="1" applyBorder="1" applyAlignment="1">
      <alignment wrapText="1"/>
    </xf>
    <xf numFmtId="3" fontId="4" fillId="0" borderId="5" xfId="0" applyNumberFormat="1" applyFont="1" applyFill="1" applyBorder="1" applyAlignment="1">
      <alignment horizontal="center" vertical="center"/>
    </xf>
    <xf numFmtId="44" fontId="0" fillId="0" borderId="5" xfId="1" applyFont="1" applyFill="1" applyBorder="1"/>
    <xf numFmtId="0" fontId="4" fillId="0" borderId="5" xfId="0" applyFont="1" applyFill="1" applyBorder="1" applyAlignment="1">
      <alignment vertical="top" wrapText="1"/>
    </xf>
    <xf numFmtId="0" fontId="7" fillId="0" borderId="5" xfId="0" applyFont="1" applyFill="1" applyBorder="1" applyAlignment="1">
      <alignment vertical="top" wrapText="1"/>
    </xf>
    <xf numFmtId="0" fontId="7" fillId="0" borderId="5" xfId="0" applyFont="1" applyFill="1" applyBorder="1" applyAlignment="1">
      <alignment horizontal="center" vertical="top" wrapText="1"/>
    </xf>
    <xf numFmtId="0" fontId="3" fillId="0" borderId="5" xfId="0" applyFont="1" applyBorder="1"/>
    <xf numFmtId="0" fontId="0" fillId="0" borderId="5" xfId="0" applyBorder="1"/>
    <xf numFmtId="0" fontId="5" fillId="0" borderId="5" xfId="0" applyFont="1" applyBorder="1"/>
    <xf numFmtId="44" fontId="0" fillId="0" borderId="5" xfId="0" applyNumberFormat="1" applyBorder="1"/>
    <xf numFmtId="0" fontId="7" fillId="0" borderId="5" xfId="0" applyFont="1" applyFill="1" applyBorder="1" applyAlignment="1">
      <alignment horizontal="left" vertical="top" wrapText="1"/>
    </xf>
    <xf numFmtId="0" fontId="10" fillId="0" borderId="5" xfId="0" applyFont="1" applyFill="1" applyBorder="1" applyAlignment="1">
      <alignment vertical="center" wrapText="1"/>
    </xf>
    <xf numFmtId="0" fontId="11" fillId="0" borderId="5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/>
    </xf>
    <xf numFmtId="0" fontId="12" fillId="0" borderId="5" xfId="0" applyFont="1" applyBorder="1" applyAlignment="1">
      <alignment wrapText="1"/>
    </xf>
    <xf numFmtId="3" fontId="11" fillId="0" borderId="5" xfId="0" applyNumberFormat="1" applyFont="1" applyFill="1" applyBorder="1" applyAlignment="1">
      <alignment horizontal="center" vertical="center"/>
    </xf>
    <xf numFmtId="0" fontId="12" fillId="0" borderId="5" xfId="0" applyFont="1" applyBorder="1"/>
    <xf numFmtId="0" fontId="13" fillId="0" borderId="0" xfId="0" applyFont="1" applyFill="1" applyBorder="1" applyAlignment="1">
      <alignment vertical="top" wrapText="1"/>
    </xf>
    <xf numFmtId="0" fontId="11" fillId="0" borderId="4" xfId="0" applyFont="1" applyFill="1" applyBorder="1" applyAlignment="1">
      <alignment horizontal="center" vertical="center"/>
    </xf>
    <xf numFmtId="0" fontId="0" fillId="2" borderId="0" xfId="0" applyFill="1"/>
  </cellXfs>
  <cellStyles count="3">
    <cellStyle name="Currency" xfId="1" builtinId="4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L43"/>
  <sheetViews>
    <sheetView tabSelected="1" workbookViewId="0">
      <selection activeCell="C24" sqref="C24"/>
    </sheetView>
  </sheetViews>
  <sheetFormatPr defaultRowHeight="15" x14ac:dyDescent="0.25"/>
  <cols>
    <col min="1" max="1" width="25.42578125" customWidth="1"/>
    <col min="2" max="2" width="2.85546875" customWidth="1"/>
    <col min="3" max="3" width="20.140625" customWidth="1"/>
    <col min="4" max="4" width="2.140625" customWidth="1"/>
    <col min="5" max="5" width="19.42578125" customWidth="1"/>
    <col min="6" max="6" width="2.5703125" customWidth="1"/>
    <col min="7" max="7" width="20.7109375" customWidth="1"/>
    <col min="8" max="8" width="2" customWidth="1"/>
    <col min="9" max="9" width="20.7109375" customWidth="1"/>
    <col min="10" max="10" width="3" customWidth="1"/>
    <col min="11" max="11" width="21" bestFit="1" customWidth="1"/>
    <col min="12" max="12" width="2.85546875" style="13" customWidth="1"/>
    <col min="13" max="13" width="16.5703125" customWidth="1"/>
    <col min="14" max="14" width="3" customWidth="1"/>
    <col min="15" max="15" width="18" customWidth="1"/>
    <col min="16" max="16" width="3.140625" customWidth="1"/>
    <col min="17" max="17" width="17.42578125" customWidth="1"/>
  </cols>
  <sheetData>
    <row r="1" spans="1:9" x14ac:dyDescent="0.25">
      <c r="A1" s="19" t="s">
        <v>66</v>
      </c>
    </row>
    <row r="2" spans="1:9" x14ac:dyDescent="0.25">
      <c r="A2" s="19" t="s">
        <v>67</v>
      </c>
    </row>
    <row r="3" spans="1:9" x14ac:dyDescent="0.25">
      <c r="A3" s="19" t="s">
        <v>82</v>
      </c>
    </row>
    <row r="4" spans="1:9" x14ac:dyDescent="0.25">
      <c r="C4" s="11" t="s">
        <v>81</v>
      </c>
      <c r="D4" s="14"/>
      <c r="E4" s="11" t="s">
        <v>83</v>
      </c>
      <c r="F4" s="14"/>
      <c r="G4" s="11" t="s">
        <v>84</v>
      </c>
      <c r="H4" s="7"/>
      <c r="I4" s="11" t="s">
        <v>85</v>
      </c>
    </row>
    <row r="6" spans="1:9" x14ac:dyDescent="0.25">
      <c r="A6" t="s">
        <v>1</v>
      </c>
      <c r="C6" s="5">
        <v>1139900</v>
      </c>
      <c r="D6" s="3"/>
      <c r="E6" s="5">
        <v>788310</v>
      </c>
      <c r="F6" s="3"/>
      <c r="G6" s="5">
        <v>746727.96</v>
      </c>
      <c r="H6" s="3"/>
      <c r="I6" s="5">
        <v>1389300</v>
      </c>
    </row>
    <row r="7" spans="1:9" x14ac:dyDescent="0.25">
      <c r="C7" s="5"/>
      <c r="D7" s="3"/>
      <c r="E7" s="5"/>
      <c r="F7" s="3"/>
      <c r="G7" s="5"/>
      <c r="H7" s="3"/>
      <c r="I7" s="5"/>
    </row>
    <row r="8" spans="1:9" ht="15.75" thickBot="1" x14ac:dyDescent="0.3">
      <c r="A8" t="s">
        <v>65</v>
      </c>
      <c r="C8" s="4">
        <f>C6+C7</f>
        <v>1139900</v>
      </c>
      <c r="E8" s="4">
        <f>E6+E7</f>
        <v>788310</v>
      </c>
      <c r="G8" s="4">
        <f>G6+G7</f>
        <v>746727.96</v>
      </c>
      <c r="I8" s="4">
        <f>I6+I7</f>
        <v>1389300</v>
      </c>
    </row>
    <row r="9" spans="1:9" ht="15.75" thickTop="1" x14ac:dyDescent="0.25"/>
    <row r="10" spans="1:9" x14ac:dyDescent="0.25">
      <c r="A10" t="s">
        <v>2</v>
      </c>
      <c r="C10" s="2" t="s">
        <v>91</v>
      </c>
      <c r="E10" s="2" t="s">
        <v>91</v>
      </c>
      <c r="G10" s="2" t="s">
        <v>91</v>
      </c>
      <c r="I10" s="2" t="s">
        <v>91</v>
      </c>
    </row>
    <row r="11" spans="1:9" x14ac:dyDescent="0.25">
      <c r="A11" t="s">
        <v>3</v>
      </c>
      <c r="C11" s="2" t="s">
        <v>91</v>
      </c>
      <c r="E11" s="2" t="s">
        <v>91</v>
      </c>
      <c r="G11" s="2" t="s">
        <v>91</v>
      </c>
      <c r="I11" s="2" t="s">
        <v>91</v>
      </c>
    </row>
    <row r="12" spans="1:9" x14ac:dyDescent="0.25">
      <c r="A12" t="s">
        <v>60</v>
      </c>
      <c r="C12" s="2" t="s">
        <v>91</v>
      </c>
      <c r="E12" s="2" t="s">
        <v>91</v>
      </c>
      <c r="G12" s="2" t="s">
        <v>91</v>
      </c>
      <c r="I12" s="2" t="s">
        <v>91</v>
      </c>
    </row>
    <row r="13" spans="1:9" x14ac:dyDescent="0.25">
      <c r="A13" t="s">
        <v>4</v>
      </c>
      <c r="C13" s="2" t="s">
        <v>91</v>
      </c>
      <c r="E13" s="2" t="s">
        <v>91</v>
      </c>
      <c r="G13" s="2" t="s">
        <v>91</v>
      </c>
      <c r="I13" s="2" t="s">
        <v>91</v>
      </c>
    </row>
    <row r="14" spans="1:9" x14ac:dyDescent="0.25">
      <c r="A14" t="s">
        <v>5</v>
      </c>
      <c r="C14" s="2" t="s">
        <v>91</v>
      </c>
      <c r="E14" s="2" t="s">
        <v>91</v>
      </c>
      <c r="G14" s="2" t="s">
        <v>91</v>
      </c>
      <c r="I14" s="2" t="s">
        <v>91</v>
      </c>
    </row>
    <row r="15" spans="1:9" x14ac:dyDescent="0.25">
      <c r="A15" t="s">
        <v>6</v>
      </c>
      <c r="C15" s="2" t="s">
        <v>91</v>
      </c>
      <c r="E15" s="2" t="s">
        <v>91</v>
      </c>
      <c r="G15" s="2" t="s">
        <v>91</v>
      </c>
      <c r="I15" s="2" t="s">
        <v>91</v>
      </c>
    </row>
    <row r="16" spans="1:9" x14ac:dyDescent="0.25">
      <c r="A16" t="s">
        <v>7</v>
      </c>
      <c r="C16" s="2" t="s">
        <v>91</v>
      </c>
      <c r="E16" s="2" t="s">
        <v>91</v>
      </c>
      <c r="G16" s="2" t="s">
        <v>91</v>
      </c>
      <c r="I16" s="2" t="s">
        <v>91</v>
      </c>
    </row>
    <row r="17" spans="1:12" x14ac:dyDescent="0.25">
      <c r="A17" t="s">
        <v>8</v>
      </c>
      <c r="C17" s="2" t="s">
        <v>91</v>
      </c>
      <c r="E17" s="2" t="s">
        <v>91</v>
      </c>
      <c r="G17" s="2" t="s">
        <v>91</v>
      </c>
      <c r="I17" s="2" t="s">
        <v>91</v>
      </c>
    </row>
    <row r="18" spans="1:12" x14ac:dyDescent="0.25">
      <c r="A18" t="s">
        <v>9</v>
      </c>
      <c r="C18" s="2" t="s">
        <v>91</v>
      </c>
      <c r="E18" s="2" t="s">
        <v>91</v>
      </c>
      <c r="G18" s="2" t="s">
        <v>91</v>
      </c>
      <c r="I18" s="2" t="s">
        <v>91</v>
      </c>
    </row>
    <row r="19" spans="1:12" x14ac:dyDescent="0.25">
      <c r="A19" t="s">
        <v>69</v>
      </c>
      <c r="C19" s="2" t="s">
        <v>91</v>
      </c>
      <c r="E19" s="2" t="s">
        <v>91</v>
      </c>
      <c r="G19" s="2" t="s">
        <v>91</v>
      </c>
      <c r="I19" s="2" t="s">
        <v>91</v>
      </c>
    </row>
    <row r="20" spans="1:12" x14ac:dyDescent="0.25">
      <c r="C20" s="6"/>
      <c r="D20" s="6"/>
      <c r="E20" s="6"/>
      <c r="F20" s="6"/>
      <c r="G20" s="6"/>
      <c r="I20" s="6"/>
      <c r="L20"/>
    </row>
    <row r="21" spans="1:12" x14ac:dyDescent="0.25">
      <c r="C21" s="11" t="s">
        <v>89</v>
      </c>
      <c r="D21" s="14"/>
      <c r="E21" s="11" t="s">
        <v>90</v>
      </c>
      <c r="F21" s="14"/>
      <c r="G21" s="11" t="s">
        <v>86</v>
      </c>
      <c r="H21" s="20"/>
      <c r="I21" s="11" t="s">
        <v>87</v>
      </c>
      <c r="K21" s="11" t="s">
        <v>88</v>
      </c>
      <c r="L21"/>
    </row>
    <row r="22" spans="1:12" x14ac:dyDescent="0.25">
      <c r="H22" s="13"/>
      <c r="L22"/>
    </row>
    <row r="23" spans="1:12" x14ac:dyDescent="0.25">
      <c r="A23" t="s">
        <v>1</v>
      </c>
      <c r="C23" s="5">
        <v>729790.4</v>
      </c>
      <c r="D23" s="3"/>
      <c r="E23" s="5">
        <v>679550.9</v>
      </c>
      <c r="G23" s="5">
        <v>718165</v>
      </c>
      <c r="H23" s="12"/>
      <c r="I23" s="5">
        <v>624000.5</v>
      </c>
      <c r="K23" s="5">
        <v>880030</v>
      </c>
      <c r="L23"/>
    </row>
    <row r="24" spans="1:12" x14ac:dyDescent="0.25">
      <c r="C24" s="5"/>
      <c r="D24" s="3"/>
      <c r="E24" s="5"/>
      <c r="G24" s="5"/>
      <c r="H24" s="12"/>
      <c r="I24" s="5"/>
      <c r="K24" s="5"/>
      <c r="L24"/>
    </row>
    <row r="25" spans="1:12" ht="15.75" thickBot="1" x14ac:dyDescent="0.3">
      <c r="A25" t="s">
        <v>65</v>
      </c>
      <c r="C25" s="4">
        <f>C23+C24</f>
        <v>729790.4</v>
      </c>
      <c r="E25" s="4">
        <f>E23+E24</f>
        <v>679550.9</v>
      </c>
      <c r="G25" s="4">
        <f>G23+G24</f>
        <v>718165</v>
      </c>
      <c r="H25" s="13"/>
      <c r="I25" s="4">
        <f>I23+I24</f>
        <v>624000.5</v>
      </c>
      <c r="K25" s="4">
        <f>K23+K24</f>
        <v>880030</v>
      </c>
      <c r="L25"/>
    </row>
    <row r="26" spans="1:12" ht="15.75" thickTop="1" x14ac:dyDescent="0.25">
      <c r="H26" s="13"/>
      <c r="L26"/>
    </row>
    <row r="27" spans="1:12" x14ac:dyDescent="0.25">
      <c r="A27" t="s">
        <v>2</v>
      </c>
      <c r="C27" s="2" t="s">
        <v>91</v>
      </c>
      <c r="E27" s="2" t="s">
        <v>91</v>
      </c>
      <c r="G27" s="2" t="s">
        <v>91</v>
      </c>
      <c r="H27" s="13"/>
      <c r="I27" s="2" t="s">
        <v>91</v>
      </c>
      <c r="K27" s="2" t="s">
        <v>91</v>
      </c>
      <c r="L27"/>
    </row>
    <row r="28" spans="1:12" x14ac:dyDescent="0.25">
      <c r="A28" t="s">
        <v>3</v>
      </c>
      <c r="C28" s="2" t="s">
        <v>91</v>
      </c>
      <c r="E28" s="2" t="s">
        <v>91</v>
      </c>
      <c r="G28" s="2" t="s">
        <v>91</v>
      </c>
      <c r="H28" s="13"/>
      <c r="I28" s="2" t="s">
        <v>91</v>
      </c>
      <c r="K28" s="2" t="s">
        <v>91</v>
      </c>
      <c r="L28"/>
    </row>
    <row r="29" spans="1:12" x14ac:dyDescent="0.25">
      <c r="A29" t="s">
        <v>60</v>
      </c>
      <c r="C29" s="2" t="s">
        <v>91</v>
      </c>
      <c r="E29" s="2" t="s">
        <v>91</v>
      </c>
      <c r="G29" s="2" t="s">
        <v>91</v>
      </c>
      <c r="H29" s="13"/>
      <c r="I29" s="2" t="s">
        <v>91</v>
      </c>
      <c r="K29" s="2" t="s">
        <v>91</v>
      </c>
      <c r="L29"/>
    </row>
    <row r="30" spans="1:12" x14ac:dyDescent="0.25">
      <c r="A30" t="s">
        <v>4</v>
      </c>
      <c r="C30" s="2" t="s">
        <v>91</v>
      </c>
      <c r="E30" s="2" t="s">
        <v>91</v>
      </c>
      <c r="G30" s="2" t="s">
        <v>91</v>
      </c>
      <c r="H30" s="13"/>
      <c r="I30" s="2" t="s">
        <v>91</v>
      </c>
      <c r="K30" s="2" t="s">
        <v>91</v>
      </c>
      <c r="L30"/>
    </row>
    <row r="31" spans="1:12" x14ac:dyDescent="0.25">
      <c r="A31" t="s">
        <v>5</v>
      </c>
      <c r="C31" s="2" t="s">
        <v>91</v>
      </c>
      <c r="E31" s="2" t="s">
        <v>91</v>
      </c>
      <c r="G31" s="2" t="s">
        <v>91</v>
      </c>
      <c r="H31" s="13"/>
      <c r="I31" s="2" t="s">
        <v>91</v>
      </c>
      <c r="K31" s="2" t="s">
        <v>91</v>
      </c>
      <c r="L31"/>
    </row>
    <row r="32" spans="1:12" x14ac:dyDescent="0.25">
      <c r="A32" t="s">
        <v>6</v>
      </c>
      <c r="C32" s="2" t="s">
        <v>91</v>
      </c>
      <c r="E32" s="2" t="s">
        <v>91</v>
      </c>
      <c r="G32" s="2" t="s">
        <v>91</v>
      </c>
      <c r="H32" s="13"/>
      <c r="I32" s="2" t="s">
        <v>91</v>
      </c>
      <c r="K32" s="2" t="s">
        <v>91</v>
      </c>
      <c r="L32"/>
    </row>
    <row r="33" spans="1:12" x14ac:dyDescent="0.25">
      <c r="A33" t="s">
        <v>7</v>
      </c>
      <c r="C33" s="2" t="s">
        <v>91</v>
      </c>
      <c r="E33" s="2" t="s">
        <v>91</v>
      </c>
      <c r="G33" s="2" t="s">
        <v>91</v>
      </c>
      <c r="H33" s="13"/>
      <c r="I33" s="2" t="s">
        <v>91</v>
      </c>
      <c r="K33" s="2" t="s">
        <v>91</v>
      </c>
      <c r="L33"/>
    </row>
    <row r="34" spans="1:12" x14ac:dyDescent="0.25">
      <c r="A34" t="s">
        <v>8</v>
      </c>
      <c r="C34" s="2" t="s">
        <v>91</v>
      </c>
      <c r="E34" s="2" t="s">
        <v>91</v>
      </c>
      <c r="G34" s="2" t="s">
        <v>91</v>
      </c>
      <c r="H34" s="13"/>
      <c r="I34" s="2" t="s">
        <v>91</v>
      </c>
      <c r="K34" s="2" t="s">
        <v>91</v>
      </c>
      <c r="L34"/>
    </row>
    <row r="35" spans="1:12" x14ac:dyDescent="0.25">
      <c r="A35" t="s">
        <v>9</v>
      </c>
      <c r="C35" s="2" t="s">
        <v>91</v>
      </c>
      <c r="E35" s="2" t="s">
        <v>91</v>
      </c>
      <c r="G35" s="2" t="s">
        <v>91</v>
      </c>
      <c r="H35" s="13"/>
      <c r="I35" s="2" t="s">
        <v>91</v>
      </c>
      <c r="K35" s="2" t="s">
        <v>91</v>
      </c>
      <c r="L35"/>
    </row>
    <row r="36" spans="1:12" x14ac:dyDescent="0.25">
      <c r="A36" t="s">
        <v>69</v>
      </c>
      <c r="C36" s="2" t="s">
        <v>91</v>
      </c>
      <c r="E36" s="2" t="s">
        <v>91</v>
      </c>
      <c r="G36" s="2" t="s">
        <v>91</v>
      </c>
      <c r="H36" s="13"/>
      <c r="I36" s="2" t="s">
        <v>91</v>
      </c>
      <c r="K36" s="2" t="s">
        <v>91</v>
      </c>
      <c r="L36"/>
    </row>
    <row r="37" spans="1:12" x14ac:dyDescent="0.25">
      <c r="L37"/>
    </row>
    <row r="38" spans="1:12" x14ac:dyDescent="0.25">
      <c r="L38"/>
    </row>
    <row r="39" spans="1:12" x14ac:dyDescent="0.25">
      <c r="L39"/>
    </row>
    <row r="40" spans="1:12" x14ac:dyDescent="0.25">
      <c r="L40"/>
    </row>
    <row r="41" spans="1:12" x14ac:dyDescent="0.25">
      <c r="L41"/>
    </row>
    <row r="42" spans="1:12" x14ac:dyDescent="0.25">
      <c r="L42"/>
    </row>
    <row r="43" spans="1:12" x14ac:dyDescent="0.25">
      <c r="L43"/>
    </row>
  </sheetData>
  <pageMargins left="0.2" right="0.2" top="0.75" bottom="0.75" header="0.3" footer="0.3"/>
  <pageSetup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B24"/>
  <sheetViews>
    <sheetView topLeftCell="U1" workbookViewId="0">
      <selection activeCell="U28" sqref="U28"/>
    </sheetView>
  </sheetViews>
  <sheetFormatPr defaultRowHeight="15" x14ac:dyDescent="0.25"/>
  <cols>
    <col min="1" max="1" width="37.140625" style="17" customWidth="1"/>
    <col min="2" max="2" width="9.140625" style="1"/>
    <col min="3" max="3" width="12.5703125" bestFit="1" customWidth="1"/>
    <col min="4" max="4" width="14.28515625" bestFit="1" customWidth="1"/>
    <col min="5" max="5" width="2.5703125" customWidth="1"/>
    <col min="6" max="6" width="12.5703125" bestFit="1" customWidth="1"/>
    <col min="7" max="7" width="14.28515625" bestFit="1" customWidth="1"/>
    <col min="8" max="8" width="1.5703125" customWidth="1"/>
    <col min="9" max="9" width="14" customWidth="1"/>
    <col min="10" max="10" width="14.28515625" bestFit="1" customWidth="1"/>
    <col min="11" max="11" width="3.5703125" customWidth="1"/>
    <col min="12" max="12" width="12.5703125" bestFit="1" customWidth="1"/>
    <col min="13" max="13" width="15.85546875" customWidth="1"/>
    <col min="14" max="14" width="3.5703125" customWidth="1"/>
    <col min="15" max="15" width="12.5703125" bestFit="1" customWidth="1"/>
    <col min="16" max="16" width="14.28515625" bestFit="1" customWidth="1"/>
    <col min="17" max="17" width="2.42578125" customWidth="1"/>
    <col min="18" max="18" width="12.5703125" bestFit="1" customWidth="1"/>
    <col min="19" max="19" width="14.28515625" bestFit="1" customWidth="1"/>
    <col min="20" max="20" width="2.5703125" customWidth="1"/>
    <col min="21" max="21" width="12.5703125" bestFit="1" customWidth="1"/>
    <col min="22" max="22" width="14.28515625" bestFit="1" customWidth="1"/>
    <col min="23" max="23" width="1.5703125" customWidth="1"/>
    <col min="24" max="24" width="14" customWidth="1"/>
    <col min="25" max="25" width="14.28515625" bestFit="1" customWidth="1"/>
    <col min="26" max="26" width="3.5703125" customWidth="1"/>
    <col min="27" max="27" width="12.5703125" bestFit="1" customWidth="1"/>
    <col min="28" max="28" width="15.85546875" customWidth="1"/>
  </cols>
  <sheetData>
    <row r="1" spans="1:28" x14ac:dyDescent="0.25">
      <c r="A1" s="17" t="s">
        <v>67</v>
      </c>
      <c r="B1" s="17" t="s">
        <v>68</v>
      </c>
    </row>
    <row r="2" spans="1:28" x14ac:dyDescent="0.25">
      <c r="C2" s="8" t="s">
        <v>81</v>
      </c>
      <c r="D2" s="9"/>
      <c r="E2" s="10"/>
      <c r="F2" s="8" t="s">
        <v>83</v>
      </c>
      <c r="G2" s="9"/>
      <c r="H2" s="10"/>
      <c r="I2" s="8" t="s">
        <v>84</v>
      </c>
      <c r="J2" s="9"/>
      <c r="K2" s="10"/>
      <c r="L2" s="8" t="s">
        <v>85</v>
      </c>
      <c r="M2" s="9"/>
      <c r="N2" s="10"/>
      <c r="O2" s="8" t="s">
        <v>86</v>
      </c>
      <c r="P2" s="9"/>
      <c r="Q2" s="45"/>
      <c r="R2" s="8" t="s">
        <v>87</v>
      </c>
      <c r="S2" s="9"/>
      <c r="T2" s="10"/>
      <c r="U2" s="11" t="s">
        <v>88</v>
      </c>
      <c r="V2" s="9"/>
      <c r="W2" s="10"/>
      <c r="X2" s="8" t="s">
        <v>89</v>
      </c>
      <c r="Y2" s="9"/>
      <c r="Z2" s="10"/>
      <c r="AA2" s="11" t="s">
        <v>90</v>
      </c>
      <c r="AB2" s="9"/>
    </row>
    <row r="3" spans="1:28" x14ac:dyDescent="0.25">
      <c r="A3" s="18" t="s">
        <v>57</v>
      </c>
      <c r="B3" s="16" t="s">
        <v>0</v>
      </c>
    </row>
    <row r="4" spans="1:28" ht="27" x14ac:dyDescent="0.25">
      <c r="A4" s="36" t="s">
        <v>11</v>
      </c>
      <c r="B4" s="37">
        <v>145</v>
      </c>
      <c r="C4" s="3">
        <v>121</v>
      </c>
      <c r="D4" s="3">
        <f>B4*C4</f>
        <v>17545</v>
      </c>
      <c r="E4" s="3"/>
      <c r="F4" s="3">
        <v>75</v>
      </c>
      <c r="G4" s="3">
        <f>B4*F4</f>
        <v>10875</v>
      </c>
      <c r="H4" s="3"/>
      <c r="I4" s="3">
        <v>104.32</v>
      </c>
      <c r="J4" s="3">
        <f>B4*I4</f>
        <v>15126.4</v>
      </c>
      <c r="K4" s="3"/>
      <c r="L4" s="3">
        <v>80</v>
      </c>
      <c r="M4" s="3">
        <f>L4*B4</f>
        <v>11600</v>
      </c>
      <c r="N4" s="3"/>
      <c r="O4" s="3">
        <v>85</v>
      </c>
      <c r="P4" s="3">
        <f>B4*O4</f>
        <v>12325</v>
      </c>
      <c r="R4" s="3">
        <v>77.83</v>
      </c>
      <c r="S4" s="3">
        <f>B4*R4</f>
        <v>11285.35</v>
      </c>
      <c r="T4" s="3"/>
      <c r="U4" s="3">
        <v>200</v>
      </c>
      <c r="V4" s="3">
        <f>B4*U4</f>
        <v>29000</v>
      </c>
      <c r="W4" s="3"/>
      <c r="X4" s="3">
        <v>82</v>
      </c>
      <c r="Y4" s="3">
        <f>B4*X4</f>
        <v>11890</v>
      </c>
      <c r="Z4" s="3"/>
      <c r="AA4" s="3">
        <v>60</v>
      </c>
      <c r="AB4" s="3">
        <f>AA4*B4</f>
        <v>8700</v>
      </c>
    </row>
    <row r="5" spans="1:28" ht="27" x14ac:dyDescent="0.25">
      <c r="A5" s="36" t="s">
        <v>12</v>
      </c>
      <c r="B5" s="37">
        <v>90</v>
      </c>
      <c r="C5" s="3">
        <v>137.5</v>
      </c>
      <c r="D5" s="3">
        <f t="shared" ref="D5:D23" si="0">B5*C5</f>
        <v>12375</v>
      </c>
      <c r="E5" s="3"/>
      <c r="F5" s="3">
        <v>75</v>
      </c>
      <c r="G5" s="3">
        <f t="shared" ref="G5:G23" si="1">B5*F5</f>
        <v>6750</v>
      </c>
      <c r="H5" s="3"/>
      <c r="I5" s="3">
        <v>153.41</v>
      </c>
      <c r="J5" s="3">
        <f t="shared" ref="J5:J23" si="2">B5*I5</f>
        <v>13806.9</v>
      </c>
      <c r="K5" s="3"/>
      <c r="L5" s="3">
        <v>150</v>
      </c>
      <c r="M5" s="3">
        <f t="shared" ref="M5:M23" si="3">L5*B5</f>
        <v>13500</v>
      </c>
      <c r="N5" s="3"/>
      <c r="O5" s="3">
        <v>125</v>
      </c>
      <c r="P5" s="3">
        <f t="shared" ref="P5:P23" si="4">B5*O5</f>
        <v>11250</v>
      </c>
      <c r="R5" s="3">
        <v>143.55000000000001</v>
      </c>
      <c r="S5" s="3">
        <f t="shared" ref="S5:S23" si="5">B5*R5</f>
        <v>12919.500000000002</v>
      </c>
      <c r="T5" s="3"/>
      <c r="U5" s="3">
        <v>400</v>
      </c>
      <c r="V5" s="3">
        <f t="shared" ref="V5:V23" si="6">B5*U5</f>
        <v>36000</v>
      </c>
      <c r="W5" s="3"/>
      <c r="X5" s="3">
        <v>210</v>
      </c>
      <c r="Y5" s="3">
        <f t="shared" ref="Y5:Y23" si="7">B5*X5</f>
        <v>18900</v>
      </c>
      <c r="Z5" s="3"/>
      <c r="AA5" s="3">
        <v>310</v>
      </c>
      <c r="AB5" s="3">
        <f t="shared" ref="AB5:AB23" si="8">AA5*B5</f>
        <v>27900</v>
      </c>
    </row>
    <row r="6" spans="1:28" ht="27" x14ac:dyDescent="0.25">
      <c r="A6" s="38" t="s">
        <v>70</v>
      </c>
      <c r="B6" s="37">
        <v>40</v>
      </c>
      <c r="C6" s="3">
        <v>110</v>
      </c>
      <c r="D6" s="3">
        <f t="shared" si="0"/>
        <v>4400</v>
      </c>
      <c r="E6" s="3"/>
      <c r="F6" s="3">
        <v>50</v>
      </c>
      <c r="G6" s="3">
        <f t="shared" si="1"/>
        <v>2000</v>
      </c>
      <c r="H6" s="3"/>
      <c r="I6" s="3">
        <v>158.32</v>
      </c>
      <c r="J6" s="3">
        <f t="shared" si="2"/>
        <v>6332.7999999999993</v>
      </c>
      <c r="K6" s="3"/>
      <c r="L6" s="3">
        <v>225</v>
      </c>
      <c r="M6" s="3">
        <f t="shared" si="3"/>
        <v>9000</v>
      </c>
      <c r="N6" s="3"/>
      <c r="O6" s="3">
        <v>129</v>
      </c>
      <c r="P6" s="3">
        <f t="shared" si="4"/>
        <v>5160</v>
      </c>
      <c r="R6" s="3">
        <v>67.5</v>
      </c>
      <c r="S6" s="3">
        <f t="shared" si="5"/>
        <v>2700</v>
      </c>
      <c r="T6" s="3"/>
      <c r="U6" s="3">
        <v>100</v>
      </c>
      <c r="V6" s="3">
        <f t="shared" si="6"/>
        <v>4000</v>
      </c>
      <c r="W6" s="3"/>
      <c r="X6" s="3">
        <v>100</v>
      </c>
      <c r="Y6" s="3">
        <f t="shared" si="7"/>
        <v>4000</v>
      </c>
      <c r="Z6" s="3"/>
      <c r="AA6" s="3">
        <v>80</v>
      </c>
      <c r="AB6" s="3">
        <f t="shared" si="8"/>
        <v>3200</v>
      </c>
    </row>
    <row r="7" spans="1:28" ht="27" x14ac:dyDescent="0.25">
      <c r="A7" s="36" t="s">
        <v>19</v>
      </c>
      <c r="B7" s="37">
        <v>40</v>
      </c>
      <c r="C7" s="3">
        <v>440</v>
      </c>
      <c r="D7" s="3">
        <f t="shared" si="0"/>
        <v>17600</v>
      </c>
      <c r="E7" s="3"/>
      <c r="F7" s="3">
        <v>1</v>
      </c>
      <c r="G7" s="3">
        <f t="shared" si="1"/>
        <v>40</v>
      </c>
      <c r="H7" s="3"/>
      <c r="I7" s="3">
        <v>122.73</v>
      </c>
      <c r="J7" s="3">
        <f t="shared" si="2"/>
        <v>4909.2</v>
      </c>
      <c r="K7" s="3"/>
      <c r="L7" s="3">
        <v>400</v>
      </c>
      <c r="M7" s="3">
        <f t="shared" si="3"/>
        <v>16000</v>
      </c>
      <c r="N7" s="3"/>
      <c r="O7" s="3">
        <v>100</v>
      </c>
      <c r="P7" s="3">
        <f t="shared" si="4"/>
        <v>4000</v>
      </c>
      <c r="R7" s="3">
        <v>480.9</v>
      </c>
      <c r="S7" s="3">
        <f t="shared" si="5"/>
        <v>19236</v>
      </c>
      <c r="T7" s="3"/>
      <c r="U7" s="3">
        <v>300</v>
      </c>
      <c r="V7" s="3">
        <f t="shared" si="6"/>
        <v>12000</v>
      </c>
      <c r="W7" s="3"/>
      <c r="X7" s="3">
        <v>1</v>
      </c>
      <c r="Y7" s="3">
        <f t="shared" si="7"/>
        <v>40</v>
      </c>
      <c r="Z7" s="3"/>
      <c r="AA7" s="3">
        <v>50</v>
      </c>
      <c r="AB7" s="3">
        <f t="shared" si="8"/>
        <v>2000</v>
      </c>
    </row>
    <row r="8" spans="1:28" ht="27" x14ac:dyDescent="0.25">
      <c r="A8" s="36" t="s">
        <v>71</v>
      </c>
      <c r="B8" s="37">
        <v>1</v>
      </c>
      <c r="C8" s="3">
        <v>2200</v>
      </c>
      <c r="D8" s="3">
        <f t="shared" si="0"/>
        <v>2200</v>
      </c>
      <c r="E8" s="3"/>
      <c r="F8" s="3">
        <v>2000</v>
      </c>
      <c r="G8" s="3">
        <f t="shared" si="1"/>
        <v>2000</v>
      </c>
      <c r="H8" s="3"/>
      <c r="I8" s="3">
        <v>613.63</v>
      </c>
      <c r="J8" s="3">
        <f t="shared" si="2"/>
        <v>613.63</v>
      </c>
      <c r="K8" s="3"/>
      <c r="L8" s="3">
        <v>5000</v>
      </c>
      <c r="M8" s="3">
        <f t="shared" si="3"/>
        <v>5000</v>
      </c>
      <c r="N8" s="3"/>
      <c r="O8" s="3">
        <v>500</v>
      </c>
      <c r="P8" s="3">
        <f t="shared" si="4"/>
        <v>500</v>
      </c>
      <c r="R8" s="3">
        <v>5353</v>
      </c>
      <c r="S8" s="3">
        <f t="shared" si="5"/>
        <v>5353</v>
      </c>
      <c r="T8" s="3"/>
      <c r="U8" s="3">
        <v>8000</v>
      </c>
      <c r="V8" s="3">
        <f t="shared" si="6"/>
        <v>8000</v>
      </c>
      <c r="W8" s="3"/>
      <c r="X8" s="3">
        <v>2000</v>
      </c>
      <c r="Y8" s="3">
        <f t="shared" si="7"/>
        <v>2000</v>
      </c>
      <c r="Z8" s="3"/>
      <c r="AA8" s="3">
        <v>500</v>
      </c>
      <c r="AB8" s="3">
        <f t="shared" si="8"/>
        <v>500</v>
      </c>
    </row>
    <row r="9" spans="1:28" x14ac:dyDescent="0.25">
      <c r="A9" s="38" t="s">
        <v>72</v>
      </c>
      <c r="B9" s="37">
        <v>30</v>
      </c>
      <c r="C9" s="3">
        <v>165</v>
      </c>
      <c r="D9" s="3">
        <f t="shared" si="0"/>
        <v>4950</v>
      </c>
      <c r="E9" s="3"/>
      <c r="F9" s="3">
        <v>1</v>
      </c>
      <c r="G9" s="3">
        <f t="shared" si="1"/>
        <v>30</v>
      </c>
      <c r="H9" s="3"/>
      <c r="I9" s="3">
        <v>153.41</v>
      </c>
      <c r="J9" s="3">
        <f t="shared" si="2"/>
        <v>4602.3</v>
      </c>
      <c r="K9" s="3"/>
      <c r="L9" s="3">
        <v>100</v>
      </c>
      <c r="M9" s="3">
        <f t="shared" si="3"/>
        <v>3000</v>
      </c>
      <c r="N9" s="3"/>
      <c r="O9" s="3">
        <v>125</v>
      </c>
      <c r="P9" s="3">
        <f t="shared" si="4"/>
        <v>3750</v>
      </c>
      <c r="R9" s="3">
        <v>50</v>
      </c>
      <c r="S9" s="3">
        <f t="shared" si="5"/>
        <v>1500</v>
      </c>
      <c r="T9" s="3"/>
      <c r="U9" s="3">
        <v>15</v>
      </c>
      <c r="V9" s="3">
        <f t="shared" si="6"/>
        <v>450</v>
      </c>
      <c r="W9" s="3"/>
      <c r="X9" s="3">
        <v>80</v>
      </c>
      <c r="Y9" s="3">
        <f t="shared" si="7"/>
        <v>2400</v>
      </c>
      <c r="Z9" s="3"/>
      <c r="AA9" s="3">
        <v>40</v>
      </c>
      <c r="AB9" s="3">
        <f t="shared" si="8"/>
        <v>1200</v>
      </c>
    </row>
    <row r="10" spans="1:28" ht="27" x14ac:dyDescent="0.25">
      <c r="A10" s="39" t="s">
        <v>73</v>
      </c>
      <c r="B10" s="37">
        <v>140</v>
      </c>
      <c r="C10" s="3">
        <v>24.64</v>
      </c>
      <c r="D10" s="3">
        <f t="shared" si="0"/>
        <v>3449.6</v>
      </c>
      <c r="E10" s="3"/>
      <c r="F10" s="3">
        <v>1</v>
      </c>
      <c r="G10" s="3">
        <f t="shared" si="1"/>
        <v>140</v>
      </c>
      <c r="H10" s="3"/>
      <c r="I10" s="3">
        <v>42.95</v>
      </c>
      <c r="J10" s="3">
        <f t="shared" si="2"/>
        <v>6013</v>
      </c>
      <c r="K10" s="3"/>
      <c r="L10" s="3">
        <v>80</v>
      </c>
      <c r="M10" s="3">
        <f t="shared" si="3"/>
        <v>11200</v>
      </c>
      <c r="N10" s="3"/>
      <c r="O10" s="3">
        <v>35</v>
      </c>
      <c r="P10" s="3">
        <f t="shared" si="4"/>
        <v>4900</v>
      </c>
      <c r="R10" s="3">
        <v>22.4</v>
      </c>
      <c r="S10" s="3">
        <f t="shared" si="5"/>
        <v>3136</v>
      </c>
      <c r="T10" s="3"/>
      <c r="U10" s="3">
        <v>30</v>
      </c>
      <c r="V10" s="3">
        <f t="shared" si="6"/>
        <v>4200</v>
      </c>
      <c r="W10" s="3"/>
      <c r="X10" s="3">
        <v>30</v>
      </c>
      <c r="Y10" s="3">
        <f t="shared" si="7"/>
        <v>4200</v>
      </c>
      <c r="Z10" s="3"/>
      <c r="AA10" s="3">
        <v>10</v>
      </c>
      <c r="AB10" s="3">
        <f t="shared" si="8"/>
        <v>1400</v>
      </c>
    </row>
    <row r="11" spans="1:28" ht="40.5" x14ac:dyDescent="0.25">
      <c r="A11" s="39" t="s">
        <v>74</v>
      </c>
      <c r="B11" s="37">
        <v>170</v>
      </c>
      <c r="C11" s="3">
        <v>49.28</v>
      </c>
      <c r="D11" s="3">
        <f t="shared" si="0"/>
        <v>8377.6</v>
      </c>
      <c r="E11" s="3"/>
      <c r="F11" s="3">
        <v>1</v>
      </c>
      <c r="G11" s="3">
        <f t="shared" si="1"/>
        <v>170</v>
      </c>
      <c r="H11" s="3"/>
      <c r="I11" s="3">
        <v>51.55</v>
      </c>
      <c r="J11" s="3">
        <f t="shared" si="2"/>
        <v>8763.5</v>
      </c>
      <c r="K11" s="3"/>
      <c r="L11" s="3">
        <v>90</v>
      </c>
      <c r="M11" s="3">
        <f t="shared" si="3"/>
        <v>15300</v>
      </c>
      <c r="N11" s="3"/>
      <c r="O11" s="3">
        <v>70</v>
      </c>
      <c r="P11" s="3">
        <f t="shared" si="4"/>
        <v>11900</v>
      </c>
      <c r="R11" s="3">
        <v>42</v>
      </c>
      <c r="S11" s="3">
        <f t="shared" si="5"/>
        <v>7140</v>
      </c>
      <c r="T11" s="3"/>
      <c r="U11" s="3">
        <v>84</v>
      </c>
      <c r="V11" s="3">
        <f t="shared" si="6"/>
        <v>14280</v>
      </c>
      <c r="W11" s="3"/>
      <c r="X11" s="3">
        <v>30</v>
      </c>
      <c r="Y11" s="3">
        <f t="shared" si="7"/>
        <v>5100</v>
      </c>
      <c r="Z11" s="3"/>
      <c r="AA11" s="3">
        <v>20</v>
      </c>
      <c r="AB11" s="3">
        <f t="shared" si="8"/>
        <v>3400</v>
      </c>
    </row>
    <row r="12" spans="1:28" ht="27" x14ac:dyDescent="0.25">
      <c r="A12" s="36" t="s">
        <v>75</v>
      </c>
      <c r="B12" s="37">
        <v>65</v>
      </c>
      <c r="C12" s="3">
        <v>55</v>
      </c>
      <c r="D12" s="3">
        <f t="shared" si="0"/>
        <v>3575</v>
      </c>
      <c r="E12" s="3"/>
      <c r="F12" s="3">
        <v>1</v>
      </c>
      <c r="G12" s="3">
        <f t="shared" si="1"/>
        <v>65</v>
      </c>
      <c r="H12" s="3"/>
      <c r="I12" s="3">
        <v>110.45</v>
      </c>
      <c r="J12" s="3">
        <f t="shared" si="2"/>
        <v>7179.25</v>
      </c>
      <c r="K12" s="3"/>
      <c r="L12" s="3">
        <v>90</v>
      </c>
      <c r="M12" s="3">
        <f t="shared" si="3"/>
        <v>5850</v>
      </c>
      <c r="N12" s="3"/>
      <c r="O12" s="3">
        <v>90</v>
      </c>
      <c r="P12" s="3">
        <f t="shared" si="4"/>
        <v>5850</v>
      </c>
      <c r="R12" s="3">
        <v>30.46</v>
      </c>
      <c r="S12" s="3">
        <f t="shared" si="5"/>
        <v>1979.9</v>
      </c>
      <c r="T12" s="3"/>
      <c r="U12" s="3">
        <v>40</v>
      </c>
      <c r="V12" s="3">
        <f t="shared" si="6"/>
        <v>2600</v>
      </c>
      <c r="W12" s="3"/>
      <c r="X12" s="3">
        <v>38</v>
      </c>
      <c r="Y12" s="3">
        <f t="shared" si="7"/>
        <v>2470</v>
      </c>
      <c r="Z12" s="3"/>
      <c r="AA12" s="3">
        <v>50</v>
      </c>
      <c r="AB12" s="3">
        <f t="shared" si="8"/>
        <v>3250</v>
      </c>
    </row>
    <row r="13" spans="1:28" ht="27" x14ac:dyDescent="0.25">
      <c r="A13" s="36" t="s">
        <v>76</v>
      </c>
      <c r="B13" s="37">
        <v>250</v>
      </c>
      <c r="C13" s="3">
        <v>55</v>
      </c>
      <c r="D13" s="3">
        <f t="shared" si="0"/>
        <v>13750</v>
      </c>
      <c r="E13" s="3"/>
      <c r="F13" s="3">
        <v>25</v>
      </c>
      <c r="G13" s="3">
        <f t="shared" si="1"/>
        <v>6250</v>
      </c>
      <c r="H13" s="3"/>
      <c r="I13" s="3">
        <v>76.09</v>
      </c>
      <c r="J13" s="3">
        <f t="shared" si="2"/>
        <v>19022.5</v>
      </c>
      <c r="K13" s="3"/>
      <c r="L13" s="3">
        <v>165</v>
      </c>
      <c r="M13" s="3">
        <f t="shared" si="3"/>
        <v>41250</v>
      </c>
      <c r="N13" s="3"/>
      <c r="O13" s="3">
        <v>85</v>
      </c>
      <c r="P13" s="3">
        <f t="shared" si="4"/>
        <v>21250</v>
      </c>
      <c r="R13" s="3">
        <v>36.54</v>
      </c>
      <c r="S13" s="3">
        <f t="shared" si="5"/>
        <v>9135</v>
      </c>
      <c r="T13" s="3"/>
      <c r="U13" s="3">
        <v>54</v>
      </c>
      <c r="V13" s="3">
        <f t="shared" si="6"/>
        <v>13500</v>
      </c>
      <c r="W13" s="3"/>
      <c r="X13" s="3">
        <v>65</v>
      </c>
      <c r="Y13" s="3">
        <f t="shared" si="7"/>
        <v>16250</v>
      </c>
      <c r="Z13" s="3"/>
      <c r="AA13" s="3">
        <v>30</v>
      </c>
      <c r="AB13" s="3">
        <f t="shared" si="8"/>
        <v>7500</v>
      </c>
    </row>
    <row r="14" spans="1:28" ht="40.5" x14ac:dyDescent="0.25">
      <c r="A14" s="36" t="s">
        <v>27</v>
      </c>
      <c r="B14" s="37">
        <v>20</v>
      </c>
      <c r="C14" s="3">
        <v>110</v>
      </c>
      <c r="D14" s="3">
        <f t="shared" si="0"/>
        <v>2200</v>
      </c>
      <c r="E14" s="3"/>
      <c r="F14" s="3">
        <v>30</v>
      </c>
      <c r="G14" s="3">
        <f t="shared" si="1"/>
        <v>600</v>
      </c>
      <c r="H14" s="3"/>
      <c r="I14" s="3">
        <v>18.41</v>
      </c>
      <c r="J14" s="3">
        <f t="shared" si="2"/>
        <v>368.2</v>
      </c>
      <c r="K14" s="3"/>
      <c r="L14" s="3">
        <v>60</v>
      </c>
      <c r="M14" s="3">
        <f t="shared" si="3"/>
        <v>1200</v>
      </c>
      <c r="N14" s="3"/>
      <c r="O14" s="3">
        <v>15</v>
      </c>
      <c r="P14" s="3">
        <f t="shared" si="4"/>
        <v>300</v>
      </c>
      <c r="R14" s="3">
        <v>0.01</v>
      </c>
      <c r="S14" s="3">
        <f t="shared" si="5"/>
        <v>0.2</v>
      </c>
      <c r="T14" s="3"/>
      <c r="U14" s="3">
        <v>20</v>
      </c>
      <c r="V14" s="3">
        <f t="shared" si="6"/>
        <v>400</v>
      </c>
      <c r="W14" s="3"/>
      <c r="X14" s="3">
        <v>1</v>
      </c>
      <c r="Y14" s="3">
        <f t="shared" si="7"/>
        <v>20</v>
      </c>
      <c r="Z14" s="3"/>
      <c r="AA14" s="3">
        <v>0.01</v>
      </c>
      <c r="AB14" s="3">
        <f t="shared" si="8"/>
        <v>0.2</v>
      </c>
    </row>
    <row r="15" spans="1:28" x14ac:dyDescent="0.25">
      <c r="A15" s="36" t="s">
        <v>28</v>
      </c>
      <c r="B15" s="37">
        <v>20</v>
      </c>
      <c r="C15" s="3">
        <v>66</v>
      </c>
      <c r="D15" s="3">
        <f t="shared" si="0"/>
        <v>1320</v>
      </c>
      <c r="E15" s="3"/>
      <c r="F15" s="3">
        <v>30</v>
      </c>
      <c r="G15" s="3">
        <f t="shared" si="1"/>
        <v>600</v>
      </c>
      <c r="H15" s="3"/>
      <c r="I15" s="3">
        <v>2</v>
      </c>
      <c r="J15" s="3">
        <f t="shared" si="2"/>
        <v>40</v>
      </c>
      <c r="K15" s="3"/>
      <c r="L15" s="3">
        <v>45</v>
      </c>
      <c r="M15" s="3">
        <f t="shared" si="3"/>
        <v>900</v>
      </c>
      <c r="N15" s="3"/>
      <c r="O15" s="3">
        <v>1</v>
      </c>
      <c r="P15" s="3">
        <f t="shared" si="4"/>
        <v>20</v>
      </c>
      <c r="R15" s="3">
        <v>0.01</v>
      </c>
      <c r="S15" s="3">
        <f t="shared" si="5"/>
        <v>0.2</v>
      </c>
      <c r="T15" s="3"/>
      <c r="U15" s="3">
        <v>20</v>
      </c>
      <c r="V15" s="3">
        <f t="shared" si="6"/>
        <v>400</v>
      </c>
      <c r="W15" s="3"/>
      <c r="X15" s="3">
        <v>1</v>
      </c>
      <c r="Y15" s="3">
        <f t="shared" si="7"/>
        <v>20</v>
      </c>
      <c r="Z15" s="3"/>
      <c r="AA15" s="3">
        <v>0.01</v>
      </c>
      <c r="AB15" s="3">
        <f t="shared" si="8"/>
        <v>0.2</v>
      </c>
    </row>
    <row r="16" spans="1:28" x14ac:dyDescent="0.25">
      <c r="A16" s="36" t="s">
        <v>29</v>
      </c>
      <c r="B16" s="37">
        <v>10</v>
      </c>
      <c r="C16" s="3">
        <v>82.5</v>
      </c>
      <c r="D16" s="3">
        <f t="shared" si="0"/>
        <v>825</v>
      </c>
      <c r="E16" s="3"/>
      <c r="F16" s="3">
        <v>25</v>
      </c>
      <c r="G16" s="3">
        <f t="shared" si="1"/>
        <v>250</v>
      </c>
      <c r="H16" s="3"/>
      <c r="I16" s="3">
        <v>2</v>
      </c>
      <c r="J16" s="3">
        <f t="shared" si="2"/>
        <v>20</v>
      </c>
      <c r="K16" s="3"/>
      <c r="L16" s="3">
        <v>50</v>
      </c>
      <c r="M16" s="3">
        <f t="shared" si="3"/>
        <v>500</v>
      </c>
      <c r="N16" s="3"/>
      <c r="O16" s="3">
        <v>1</v>
      </c>
      <c r="P16" s="3">
        <f t="shared" si="4"/>
        <v>10</v>
      </c>
      <c r="R16" s="3">
        <v>0.01</v>
      </c>
      <c r="S16" s="3">
        <f t="shared" si="5"/>
        <v>0.1</v>
      </c>
      <c r="T16" s="3"/>
      <c r="U16" s="3">
        <v>20</v>
      </c>
      <c r="V16" s="3">
        <f t="shared" si="6"/>
        <v>200</v>
      </c>
      <c r="W16" s="3"/>
      <c r="X16" s="3">
        <v>25</v>
      </c>
      <c r="Y16" s="3">
        <f t="shared" si="7"/>
        <v>250</v>
      </c>
      <c r="Z16" s="3"/>
      <c r="AA16" s="3">
        <v>0.01</v>
      </c>
      <c r="AB16" s="3">
        <f t="shared" si="8"/>
        <v>0.1</v>
      </c>
    </row>
    <row r="17" spans="1:28" ht="27" x14ac:dyDescent="0.25">
      <c r="A17" s="36" t="s">
        <v>30</v>
      </c>
      <c r="B17" s="37">
        <v>50</v>
      </c>
      <c r="C17" s="3">
        <v>71.5</v>
      </c>
      <c r="D17" s="3">
        <f t="shared" si="0"/>
        <v>3575</v>
      </c>
      <c r="E17" s="3"/>
      <c r="F17" s="3">
        <v>100</v>
      </c>
      <c r="G17" s="3">
        <f t="shared" si="1"/>
        <v>5000</v>
      </c>
      <c r="H17" s="3"/>
      <c r="I17" s="3">
        <v>24.55</v>
      </c>
      <c r="J17" s="3">
        <f t="shared" si="2"/>
        <v>1227.5</v>
      </c>
      <c r="K17" s="3"/>
      <c r="L17" s="3">
        <v>80</v>
      </c>
      <c r="M17" s="3">
        <f t="shared" si="3"/>
        <v>4000</v>
      </c>
      <c r="N17" s="3"/>
      <c r="O17" s="3">
        <v>20</v>
      </c>
      <c r="P17" s="3">
        <f t="shared" si="4"/>
        <v>1000</v>
      </c>
      <c r="R17" s="3">
        <v>0.01</v>
      </c>
      <c r="S17" s="3">
        <f t="shared" si="5"/>
        <v>0.5</v>
      </c>
      <c r="T17" s="3"/>
      <c r="U17" s="3">
        <v>15</v>
      </c>
      <c r="V17" s="3">
        <f t="shared" si="6"/>
        <v>750</v>
      </c>
      <c r="W17" s="3"/>
      <c r="X17" s="3">
        <v>1</v>
      </c>
      <c r="Y17" s="3">
        <f t="shared" si="7"/>
        <v>50</v>
      </c>
      <c r="Z17" s="3"/>
      <c r="AA17" s="3">
        <v>50</v>
      </c>
      <c r="AB17" s="3">
        <f t="shared" si="8"/>
        <v>2500</v>
      </c>
    </row>
    <row r="18" spans="1:28" ht="27" x14ac:dyDescent="0.25">
      <c r="A18" s="39" t="s">
        <v>33</v>
      </c>
      <c r="B18" s="37">
        <v>40</v>
      </c>
      <c r="C18" s="3">
        <v>77</v>
      </c>
      <c r="D18" s="3">
        <f t="shared" si="0"/>
        <v>3080</v>
      </c>
      <c r="E18" s="3"/>
      <c r="F18" s="3">
        <v>1</v>
      </c>
      <c r="G18" s="3">
        <f t="shared" si="1"/>
        <v>40</v>
      </c>
      <c r="H18" s="3"/>
      <c r="I18" s="3">
        <v>24.55</v>
      </c>
      <c r="J18" s="3">
        <f t="shared" si="2"/>
        <v>982</v>
      </c>
      <c r="K18" s="3"/>
      <c r="L18" s="3">
        <v>100</v>
      </c>
      <c r="M18" s="3">
        <f t="shared" si="3"/>
        <v>4000</v>
      </c>
      <c r="N18" s="3"/>
      <c r="O18" s="3">
        <v>20</v>
      </c>
      <c r="P18" s="3">
        <f t="shared" si="4"/>
        <v>800</v>
      </c>
      <c r="R18" s="3">
        <v>18</v>
      </c>
      <c r="S18" s="3">
        <f t="shared" si="5"/>
        <v>720</v>
      </c>
      <c r="T18" s="3"/>
      <c r="U18" s="3">
        <v>10</v>
      </c>
      <c r="V18" s="3">
        <f t="shared" si="6"/>
        <v>400</v>
      </c>
      <c r="W18" s="3"/>
      <c r="X18" s="3">
        <v>0.01</v>
      </c>
      <c r="Y18" s="3">
        <f t="shared" si="7"/>
        <v>0.4</v>
      </c>
      <c r="Z18" s="3"/>
      <c r="AA18" s="3">
        <v>0.01</v>
      </c>
      <c r="AB18" s="3">
        <f t="shared" si="8"/>
        <v>0.4</v>
      </c>
    </row>
    <row r="19" spans="1:28" x14ac:dyDescent="0.25">
      <c r="A19" s="36" t="s">
        <v>35</v>
      </c>
      <c r="B19" s="37">
        <v>10</v>
      </c>
      <c r="C19" s="3">
        <v>220</v>
      </c>
      <c r="D19" s="3">
        <f t="shared" si="0"/>
        <v>2200</v>
      </c>
      <c r="E19" s="3"/>
      <c r="F19" s="3">
        <v>100</v>
      </c>
      <c r="G19" s="3">
        <f t="shared" si="1"/>
        <v>1000</v>
      </c>
      <c r="H19" s="3"/>
      <c r="I19" s="3">
        <v>202.5</v>
      </c>
      <c r="J19" s="3">
        <f t="shared" si="2"/>
        <v>2025</v>
      </c>
      <c r="K19" s="3"/>
      <c r="L19" s="3">
        <v>200</v>
      </c>
      <c r="M19" s="3">
        <f t="shared" si="3"/>
        <v>2000</v>
      </c>
      <c r="N19" s="3"/>
      <c r="O19" s="3">
        <v>165</v>
      </c>
      <c r="P19" s="3">
        <f t="shared" si="4"/>
        <v>1650</v>
      </c>
      <c r="R19" s="3">
        <v>110</v>
      </c>
      <c r="S19" s="3">
        <f t="shared" si="5"/>
        <v>1100</v>
      </c>
      <c r="T19" s="3"/>
      <c r="U19" s="3">
        <v>85</v>
      </c>
      <c r="V19" s="3">
        <f t="shared" si="6"/>
        <v>850</v>
      </c>
      <c r="W19" s="3"/>
      <c r="X19" s="3">
        <v>120</v>
      </c>
      <c r="Y19" s="3">
        <f t="shared" si="7"/>
        <v>1200</v>
      </c>
      <c r="Z19" s="3"/>
      <c r="AA19" s="3">
        <v>100</v>
      </c>
      <c r="AB19" s="3">
        <f t="shared" si="8"/>
        <v>1000</v>
      </c>
    </row>
    <row r="20" spans="1:28" ht="27.75" x14ac:dyDescent="0.25">
      <c r="A20" s="40" t="s">
        <v>77</v>
      </c>
      <c r="B20" s="41">
        <v>1</v>
      </c>
      <c r="C20" s="3">
        <v>987181</v>
      </c>
      <c r="D20" s="3">
        <f t="shared" si="0"/>
        <v>987181</v>
      </c>
      <c r="E20" s="3"/>
      <c r="F20" s="3">
        <v>705000</v>
      </c>
      <c r="G20" s="3">
        <f t="shared" si="1"/>
        <v>705000</v>
      </c>
      <c r="H20" s="3"/>
      <c r="I20" s="3">
        <v>596482.34</v>
      </c>
      <c r="J20" s="3">
        <f t="shared" si="2"/>
        <v>596482.34</v>
      </c>
      <c r="K20" s="3"/>
      <c r="L20" s="3">
        <v>950000</v>
      </c>
      <c r="M20" s="3">
        <f t="shared" si="3"/>
        <v>950000</v>
      </c>
      <c r="N20" s="3"/>
      <c r="O20" s="3">
        <v>614000</v>
      </c>
      <c r="P20" s="3">
        <f t="shared" si="4"/>
        <v>614000</v>
      </c>
      <c r="R20" s="3">
        <v>510544.75</v>
      </c>
      <c r="S20" s="3">
        <f t="shared" si="5"/>
        <v>510544.75</v>
      </c>
      <c r="T20" s="3"/>
      <c r="U20" s="3">
        <v>640000</v>
      </c>
      <c r="V20" s="3">
        <f t="shared" si="6"/>
        <v>640000</v>
      </c>
      <c r="W20" s="3"/>
      <c r="X20" s="3">
        <v>594000</v>
      </c>
      <c r="Y20" s="3">
        <f t="shared" si="7"/>
        <v>594000</v>
      </c>
      <c r="Z20" s="3"/>
      <c r="AA20" s="3">
        <v>571000</v>
      </c>
      <c r="AB20" s="3">
        <f t="shared" si="8"/>
        <v>571000</v>
      </c>
    </row>
    <row r="21" spans="1:28" x14ac:dyDescent="0.25">
      <c r="A21" s="42" t="s">
        <v>78</v>
      </c>
      <c r="B21" s="41">
        <v>1</v>
      </c>
      <c r="C21" s="3">
        <v>5500</v>
      </c>
      <c r="D21" s="3">
        <f t="shared" si="0"/>
        <v>5500</v>
      </c>
      <c r="E21" s="3"/>
      <c r="F21" s="3">
        <v>5000</v>
      </c>
      <c r="G21" s="3">
        <f t="shared" si="1"/>
        <v>5000</v>
      </c>
      <c r="H21" s="3"/>
      <c r="I21" s="3">
        <v>22213.439999999999</v>
      </c>
      <c r="J21" s="3">
        <f t="shared" si="2"/>
        <v>22213.439999999999</v>
      </c>
      <c r="K21" s="3"/>
      <c r="L21" s="3">
        <v>250000</v>
      </c>
      <c r="M21" s="3">
        <f t="shared" si="3"/>
        <v>250000</v>
      </c>
      <c r="N21" s="3"/>
      <c r="O21" s="3">
        <v>4500</v>
      </c>
      <c r="P21" s="3">
        <f t="shared" si="4"/>
        <v>4500</v>
      </c>
      <c r="R21" s="3">
        <v>11250</v>
      </c>
      <c r="S21" s="3">
        <f t="shared" si="5"/>
        <v>11250</v>
      </c>
      <c r="T21" s="3"/>
      <c r="U21" s="3">
        <v>78000</v>
      </c>
      <c r="V21" s="3">
        <f t="shared" si="6"/>
        <v>78000</v>
      </c>
      <c r="W21" s="3"/>
      <c r="X21" s="3">
        <v>45500</v>
      </c>
      <c r="Y21" s="3">
        <f t="shared" si="7"/>
        <v>45500</v>
      </c>
      <c r="Z21" s="3"/>
      <c r="AA21" s="3">
        <v>10000</v>
      </c>
      <c r="AB21" s="3">
        <f t="shared" si="8"/>
        <v>10000</v>
      </c>
    </row>
    <row r="22" spans="1:28" x14ac:dyDescent="0.25">
      <c r="A22" s="42" t="s">
        <v>79</v>
      </c>
      <c r="B22" s="37">
        <v>1</v>
      </c>
      <c r="C22" s="3">
        <v>5000</v>
      </c>
      <c r="D22" s="3">
        <f t="shared" si="0"/>
        <v>5000</v>
      </c>
      <c r="E22" s="3"/>
      <c r="F22" s="3">
        <v>5000</v>
      </c>
      <c r="G22" s="3">
        <f t="shared" si="1"/>
        <v>5000</v>
      </c>
      <c r="H22" s="3"/>
      <c r="I22" s="3">
        <v>5000</v>
      </c>
      <c r="J22" s="3">
        <f t="shared" si="2"/>
        <v>5000</v>
      </c>
      <c r="K22" s="3"/>
      <c r="L22" s="3">
        <v>5000</v>
      </c>
      <c r="M22" s="3">
        <f t="shared" si="3"/>
        <v>5000</v>
      </c>
      <c r="N22" s="3"/>
      <c r="O22" s="3">
        <v>5000</v>
      </c>
      <c r="P22" s="3">
        <f t="shared" si="4"/>
        <v>5000</v>
      </c>
      <c r="R22" s="3">
        <v>5000</v>
      </c>
      <c r="S22" s="3">
        <f t="shared" si="5"/>
        <v>5000</v>
      </c>
      <c r="T22" s="3"/>
      <c r="U22" s="3">
        <v>5000</v>
      </c>
      <c r="V22" s="3">
        <f t="shared" si="6"/>
        <v>5000</v>
      </c>
      <c r="W22" s="3"/>
      <c r="X22" s="3">
        <v>5000</v>
      </c>
      <c r="Y22" s="3">
        <f t="shared" si="7"/>
        <v>5000</v>
      </c>
      <c r="Z22" s="3"/>
      <c r="AA22" s="3">
        <v>5000</v>
      </c>
      <c r="AB22" s="3">
        <f t="shared" si="8"/>
        <v>5000</v>
      </c>
    </row>
    <row r="23" spans="1:28" ht="27.75" x14ac:dyDescent="0.25">
      <c r="A23" s="40" t="s">
        <v>80</v>
      </c>
      <c r="B23" s="37">
        <v>1</v>
      </c>
      <c r="C23" s="3">
        <v>41401.800000000003</v>
      </c>
      <c r="D23" s="3">
        <f t="shared" si="0"/>
        <v>41401.800000000003</v>
      </c>
      <c r="E23" s="3"/>
      <c r="F23" s="3">
        <v>37500</v>
      </c>
      <c r="G23" s="3">
        <f t="shared" si="1"/>
        <v>37500</v>
      </c>
      <c r="H23" s="3"/>
      <c r="I23" s="3">
        <v>32000</v>
      </c>
      <c r="J23" s="3">
        <f t="shared" si="2"/>
        <v>32000</v>
      </c>
      <c r="K23" s="3"/>
      <c r="L23" s="3">
        <v>40000</v>
      </c>
      <c r="M23" s="3">
        <f t="shared" si="3"/>
        <v>40000</v>
      </c>
      <c r="N23" s="3"/>
      <c r="O23" s="3">
        <v>10000</v>
      </c>
      <c r="P23" s="3">
        <f t="shared" si="4"/>
        <v>10000</v>
      </c>
      <c r="R23" s="3">
        <v>21000</v>
      </c>
      <c r="S23" s="3">
        <f t="shared" si="5"/>
        <v>21000</v>
      </c>
      <c r="T23" s="3"/>
      <c r="U23" s="3">
        <v>30000</v>
      </c>
      <c r="V23" s="3">
        <f t="shared" si="6"/>
        <v>30000</v>
      </c>
      <c r="W23" s="3"/>
      <c r="X23" s="3">
        <v>16500</v>
      </c>
      <c r="Y23" s="3">
        <f t="shared" si="7"/>
        <v>16500</v>
      </c>
      <c r="Z23" s="3"/>
      <c r="AA23" s="3">
        <v>31000</v>
      </c>
      <c r="AB23" s="3">
        <f t="shared" si="8"/>
        <v>31000</v>
      </c>
    </row>
    <row r="24" spans="1:28" x14ac:dyDescent="0.25">
      <c r="A24" s="43" t="s">
        <v>56</v>
      </c>
      <c r="B24" s="44"/>
      <c r="C24" s="15"/>
      <c r="D24" s="15">
        <f>SUM(D4:D23)</f>
        <v>1140505</v>
      </c>
      <c r="E24" s="15"/>
      <c r="F24" s="15"/>
      <c r="G24" s="15">
        <f>SUM(G4:G23)</f>
        <v>788310</v>
      </c>
      <c r="H24" s="15"/>
      <c r="I24" s="15"/>
      <c r="J24" s="15">
        <f>SUM(J4:J23)</f>
        <v>746727.96</v>
      </c>
      <c r="K24" s="15"/>
      <c r="L24" s="15"/>
      <c r="M24" s="15">
        <f>SUM(M4:M23)</f>
        <v>1389300</v>
      </c>
      <c r="N24" s="15"/>
      <c r="O24" s="15"/>
      <c r="P24" s="15">
        <f>SUM(P4:P23)</f>
        <v>718165</v>
      </c>
      <c r="R24" s="15"/>
      <c r="S24" s="15">
        <f>SUM(S4:S23)</f>
        <v>624000.5</v>
      </c>
      <c r="T24" s="15"/>
      <c r="U24" s="15"/>
      <c r="V24" s="15">
        <f>SUM(V4:V23)</f>
        <v>880030</v>
      </c>
      <c r="W24" s="15"/>
      <c r="X24" s="15"/>
      <c r="Y24" s="15">
        <f>SUM(Y4:Y23)</f>
        <v>729790.4</v>
      </c>
      <c r="Z24" s="15"/>
      <c r="AA24" s="15"/>
      <c r="AB24" s="15">
        <f>SUM(AB4:AB23)</f>
        <v>679550.9</v>
      </c>
    </row>
  </sheetData>
  <pageMargins left="0.2" right="0.2" top="0.25" bottom="0.25" header="0.3" footer="0.3"/>
  <pageSetup paperSize="5" orientation="landscape" r:id="rId1"/>
  <headerFooter>
    <oddHeader>&amp;R&amp;P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5"/>
  <sheetViews>
    <sheetView topLeftCell="A25" workbookViewId="0">
      <selection activeCell="A49" sqref="A49"/>
    </sheetView>
  </sheetViews>
  <sheetFormatPr defaultColWidth="21.140625" defaultRowHeight="15" x14ac:dyDescent="0.25"/>
  <cols>
    <col min="1" max="1" width="27.5703125" customWidth="1"/>
    <col min="3" max="3" width="12.5703125" bestFit="1" customWidth="1"/>
    <col min="4" max="4" width="21" customWidth="1"/>
  </cols>
  <sheetData>
    <row r="1" spans="1:4" x14ac:dyDescent="0.25">
      <c r="A1" t="s">
        <v>62</v>
      </c>
    </row>
    <row r="2" spans="1:4" x14ac:dyDescent="0.25">
      <c r="A2" s="18" t="s">
        <v>57</v>
      </c>
      <c r="B2" s="16" t="s">
        <v>0</v>
      </c>
      <c r="C2" s="21" t="s">
        <v>63</v>
      </c>
      <c r="D2" s="21" t="s">
        <v>64</v>
      </c>
    </row>
    <row r="3" spans="1:4" ht="25.5" x14ac:dyDescent="0.25">
      <c r="A3" s="22" t="s">
        <v>11</v>
      </c>
      <c r="B3" s="23">
        <v>6200</v>
      </c>
      <c r="C3" s="24">
        <v>65</v>
      </c>
      <c r="D3" s="24">
        <f>B3*C3</f>
        <v>403000</v>
      </c>
    </row>
    <row r="4" spans="1:4" ht="25.5" x14ac:dyDescent="0.25">
      <c r="A4" s="22" t="s">
        <v>12</v>
      </c>
      <c r="B4" s="23">
        <v>2400</v>
      </c>
      <c r="C4" s="24">
        <v>80</v>
      </c>
      <c r="D4" s="24">
        <f t="shared" ref="D4:D53" si="0">B4*C4</f>
        <v>192000</v>
      </c>
    </row>
    <row r="5" spans="1:4" ht="25.5" x14ac:dyDescent="0.25">
      <c r="A5" s="22" t="s">
        <v>13</v>
      </c>
      <c r="B5" s="23">
        <v>1090</v>
      </c>
      <c r="C5" s="24">
        <v>32</v>
      </c>
      <c r="D5" s="24">
        <f t="shared" si="0"/>
        <v>34880</v>
      </c>
    </row>
    <row r="6" spans="1:4" ht="25.5" x14ac:dyDescent="0.25">
      <c r="A6" s="22" t="s">
        <v>14</v>
      </c>
      <c r="B6" s="23">
        <v>2400</v>
      </c>
      <c r="C6" s="24">
        <v>55</v>
      </c>
      <c r="D6" s="24">
        <f t="shared" si="0"/>
        <v>132000</v>
      </c>
    </row>
    <row r="7" spans="1:4" ht="25.5" x14ac:dyDescent="0.25">
      <c r="A7" s="22" t="s">
        <v>15</v>
      </c>
      <c r="B7" s="23">
        <v>320</v>
      </c>
      <c r="C7" s="24">
        <v>30</v>
      </c>
      <c r="D7" s="24">
        <f t="shared" si="0"/>
        <v>9600</v>
      </c>
    </row>
    <row r="8" spans="1:4" ht="25.5" x14ac:dyDescent="0.25">
      <c r="A8" s="22" t="s">
        <v>16</v>
      </c>
      <c r="B8" s="23">
        <v>200</v>
      </c>
      <c r="C8" s="24">
        <v>200</v>
      </c>
      <c r="D8" s="24">
        <f t="shared" si="0"/>
        <v>40000</v>
      </c>
    </row>
    <row r="9" spans="1:4" ht="38.25" x14ac:dyDescent="0.25">
      <c r="A9" s="22" t="s">
        <v>17</v>
      </c>
      <c r="B9" s="23">
        <v>16</v>
      </c>
      <c r="C9" s="24">
        <v>1000</v>
      </c>
      <c r="D9" s="24">
        <f t="shared" si="0"/>
        <v>16000</v>
      </c>
    </row>
    <row r="10" spans="1:4" ht="25.5" x14ac:dyDescent="0.25">
      <c r="A10" s="22" t="s">
        <v>18</v>
      </c>
      <c r="B10" s="23">
        <v>115</v>
      </c>
      <c r="C10" s="24">
        <v>100</v>
      </c>
      <c r="D10" s="24">
        <f t="shared" si="0"/>
        <v>11500</v>
      </c>
    </row>
    <row r="11" spans="1:4" ht="38.25" x14ac:dyDescent="0.25">
      <c r="A11" s="22" t="s">
        <v>19</v>
      </c>
      <c r="B11" s="23">
        <v>480</v>
      </c>
      <c r="C11" s="24">
        <v>350</v>
      </c>
      <c r="D11" s="24">
        <f t="shared" si="0"/>
        <v>168000</v>
      </c>
    </row>
    <row r="12" spans="1:4" ht="38.25" x14ac:dyDescent="0.25">
      <c r="A12" s="22" t="s">
        <v>20</v>
      </c>
      <c r="B12" s="23">
        <v>15</v>
      </c>
      <c r="C12" s="24">
        <v>350</v>
      </c>
      <c r="D12" s="24">
        <f t="shared" si="0"/>
        <v>5250</v>
      </c>
    </row>
    <row r="13" spans="1:4" ht="38.25" x14ac:dyDescent="0.25">
      <c r="A13" s="22" t="s">
        <v>21</v>
      </c>
      <c r="B13" s="23">
        <v>20</v>
      </c>
      <c r="C13" s="24">
        <v>400</v>
      </c>
      <c r="D13" s="24">
        <f t="shared" si="0"/>
        <v>8000</v>
      </c>
    </row>
    <row r="14" spans="1:4" ht="25.5" x14ac:dyDescent="0.25">
      <c r="A14" s="22" t="s">
        <v>22</v>
      </c>
      <c r="B14" s="23">
        <v>4</v>
      </c>
      <c r="C14" s="24">
        <v>1450</v>
      </c>
      <c r="D14" s="24">
        <f t="shared" si="0"/>
        <v>5800</v>
      </c>
    </row>
    <row r="15" spans="1:4" x14ac:dyDescent="0.25">
      <c r="A15" s="22" t="s">
        <v>23</v>
      </c>
      <c r="B15" s="23">
        <v>970</v>
      </c>
      <c r="C15" s="24">
        <v>0.01</v>
      </c>
      <c r="D15" s="24">
        <f t="shared" si="0"/>
        <v>9.7000000000000011</v>
      </c>
    </row>
    <row r="16" spans="1:4" ht="38.25" x14ac:dyDescent="0.25">
      <c r="A16" s="22" t="s">
        <v>24</v>
      </c>
      <c r="B16" s="23">
        <v>10500</v>
      </c>
      <c r="C16" s="24">
        <v>24</v>
      </c>
      <c r="D16" s="24">
        <f t="shared" si="0"/>
        <v>252000</v>
      </c>
    </row>
    <row r="17" spans="1:4" ht="38.25" x14ac:dyDescent="0.25">
      <c r="A17" s="22" t="s">
        <v>25</v>
      </c>
      <c r="B17" s="23">
        <v>600</v>
      </c>
      <c r="C17" s="24">
        <v>38</v>
      </c>
      <c r="D17" s="24">
        <f t="shared" si="0"/>
        <v>22800</v>
      </c>
    </row>
    <row r="18" spans="1:4" ht="26.25" x14ac:dyDescent="0.25">
      <c r="A18" s="25" t="s">
        <v>26</v>
      </c>
      <c r="B18" s="23">
        <v>750</v>
      </c>
      <c r="C18" s="24">
        <v>8</v>
      </c>
      <c r="D18" s="24">
        <f t="shared" si="0"/>
        <v>6000</v>
      </c>
    </row>
    <row r="19" spans="1:4" ht="38.25" x14ac:dyDescent="0.25">
      <c r="A19" s="22" t="s">
        <v>27</v>
      </c>
      <c r="B19" s="26">
        <v>590</v>
      </c>
      <c r="C19" s="24">
        <v>1</v>
      </c>
      <c r="D19" s="24">
        <f t="shared" si="0"/>
        <v>590</v>
      </c>
    </row>
    <row r="20" spans="1:4" x14ac:dyDescent="0.25">
      <c r="A20" s="22" t="s">
        <v>28</v>
      </c>
      <c r="B20" s="26">
        <v>500</v>
      </c>
      <c r="C20" s="24">
        <v>1</v>
      </c>
      <c r="D20" s="24">
        <f t="shared" si="0"/>
        <v>500</v>
      </c>
    </row>
    <row r="21" spans="1:4" x14ac:dyDescent="0.25">
      <c r="A21" s="22" t="s">
        <v>29</v>
      </c>
      <c r="B21" s="23">
        <v>100</v>
      </c>
      <c r="C21" s="24">
        <v>1</v>
      </c>
      <c r="D21" s="24">
        <f t="shared" si="0"/>
        <v>100</v>
      </c>
    </row>
    <row r="22" spans="1:4" ht="25.5" x14ac:dyDescent="0.25">
      <c r="A22" s="22" t="s">
        <v>30</v>
      </c>
      <c r="B22" s="23">
        <v>4300</v>
      </c>
      <c r="C22" s="24">
        <v>1</v>
      </c>
      <c r="D22" s="24">
        <f t="shared" si="0"/>
        <v>4300</v>
      </c>
    </row>
    <row r="23" spans="1:4" ht="25.5" x14ac:dyDescent="0.25">
      <c r="A23" s="22" t="s">
        <v>31</v>
      </c>
      <c r="B23" s="23">
        <v>400</v>
      </c>
      <c r="C23" s="24">
        <v>60</v>
      </c>
      <c r="D23" s="24">
        <f t="shared" si="0"/>
        <v>24000</v>
      </c>
    </row>
    <row r="24" spans="1:4" ht="38.25" x14ac:dyDescent="0.25">
      <c r="A24" s="22" t="s">
        <v>32</v>
      </c>
      <c r="B24" s="23">
        <v>400</v>
      </c>
      <c r="C24" s="24">
        <v>0.01</v>
      </c>
      <c r="D24" s="24">
        <f t="shared" si="0"/>
        <v>4</v>
      </c>
    </row>
    <row r="25" spans="1:4" ht="25.5" x14ac:dyDescent="0.25">
      <c r="A25" s="22" t="s">
        <v>33</v>
      </c>
      <c r="B25" s="23">
        <v>550</v>
      </c>
      <c r="C25" s="24">
        <v>0.01</v>
      </c>
      <c r="D25" s="24">
        <f t="shared" si="0"/>
        <v>5.5</v>
      </c>
    </row>
    <row r="26" spans="1:4" x14ac:dyDescent="0.25">
      <c r="A26" s="22" t="s">
        <v>34</v>
      </c>
      <c r="B26" s="23">
        <v>100</v>
      </c>
      <c r="C26" s="24">
        <v>0.01</v>
      </c>
      <c r="D26" s="24">
        <f t="shared" si="0"/>
        <v>1</v>
      </c>
    </row>
    <row r="27" spans="1:4" ht="25.5" x14ac:dyDescent="0.25">
      <c r="A27" s="22" t="s">
        <v>35</v>
      </c>
      <c r="B27" s="23">
        <v>150</v>
      </c>
      <c r="C27" s="24">
        <v>0.01</v>
      </c>
      <c r="D27" s="24">
        <f t="shared" si="0"/>
        <v>1.5</v>
      </c>
    </row>
    <row r="28" spans="1:4" ht="38.25" x14ac:dyDescent="0.25">
      <c r="A28" s="22" t="s">
        <v>36</v>
      </c>
      <c r="B28" s="23">
        <v>1000</v>
      </c>
      <c r="C28" s="24">
        <v>63</v>
      </c>
      <c r="D28" s="24">
        <f t="shared" si="0"/>
        <v>63000</v>
      </c>
    </row>
    <row r="29" spans="1:4" ht="51" x14ac:dyDescent="0.25">
      <c r="A29" s="22" t="s">
        <v>37</v>
      </c>
      <c r="B29" s="23">
        <v>3500</v>
      </c>
      <c r="C29" s="24">
        <v>0.01</v>
      </c>
      <c r="D29" s="24">
        <f t="shared" si="0"/>
        <v>35</v>
      </c>
    </row>
    <row r="30" spans="1:4" ht="25.5" x14ac:dyDescent="0.25">
      <c r="A30" s="22" t="s">
        <v>38</v>
      </c>
      <c r="B30" s="23">
        <v>4</v>
      </c>
      <c r="C30" s="24">
        <v>1400</v>
      </c>
      <c r="D30" s="24">
        <f t="shared" si="0"/>
        <v>5600</v>
      </c>
    </row>
    <row r="31" spans="1:4" ht="25.5" x14ac:dyDescent="0.25">
      <c r="A31" s="22" t="s">
        <v>39</v>
      </c>
      <c r="B31" s="23">
        <v>2</v>
      </c>
      <c r="C31" s="24">
        <v>2000</v>
      </c>
      <c r="D31" s="24">
        <f t="shared" si="0"/>
        <v>4000</v>
      </c>
    </row>
    <row r="32" spans="1:4" ht="25.5" x14ac:dyDescent="0.25">
      <c r="A32" s="22" t="s">
        <v>40</v>
      </c>
      <c r="B32" s="26">
        <v>15</v>
      </c>
      <c r="C32" s="27">
        <v>300</v>
      </c>
      <c r="D32" s="24">
        <f t="shared" si="0"/>
        <v>4500</v>
      </c>
    </row>
    <row r="33" spans="1:4" ht="25.5" x14ac:dyDescent="0.25">
      <c r="A33" s="22" t="s">
        <v>41</v>
      </c>
      <c r="B33" s="26">
        <v>15</v>
      </c>
      <c r="C33" s="24">
        <v>300</v>
      </c>
      <c r="D33" s="24">
        <f t="shared" si="0"/>
        <v>4500</v>
      </c>
    </row>
    <row r="34" spans="1:4" ht="38.25" x14ac:dyDescent="0.25">
      <c r="A34" s="22" t="s">
        <v>42</v>
      </c>
      <c r="B34" s="26">
        <v>600</v>
      </c>
      <c r="C34" s="24">
        <v>25</v>
      </c>
      <c r="D34" s="24">
        <f t="shared" si="0"/>
        <v>15000</v>
      </c>
    </row>
    <row r="35" spans="1:4" ht="25.5" x14ac:dyDescent="0.25">
      <c r="A35" s="22" t="s">
        <v>43</v>
      </c>
      <c r="B35" s="26">
        <v>10</v>
      </c>
      <c r="C35" s="24">
        <v>100</v>
      </c>
      <c r="D35" s="24">
        <f t="shared" si="0"/>
        <v>1000</v>
      </c>
    </row>
    <row r="36" spans="1:4" x14ac:dyDescent="0.25">
      <c r="A36" s="22" t="s">
        <v>44</v>
      </c>
      <c r="B36" s="26">
        <v>2</v>
      </c>
      <c r="C36" s="24">
        <v>4200</v>
      </c>
      <c r="D36" s="24">
        <f t="shared" si="0"/>
        <v>8400</v>
      </c>
    </row>
    <row r="37" spans="1:4" ht="25.5" x14ac:dyDescent="0.25">
      <c r="A37" s="22" t="s">
        <v>45</v>
      </c>
      <c r="B37" s="23">
        <v>250</v>
      </c>
      <c r="C37" s="24">
        <v>30</v>
      </c>
      <c r="D37" s="24">
        <f t="shared" si="0"/>
        <v>7500</v>
      </c>
    </row>
    <row r="38" spans="1:4" x14ac:dyDescent="0.25">
      <c r="A38" s="22" t="s">
        <v>46</v>
      </c>
      <c r="B38" s="23">
        <v>15</v>
      </c>
      <c r="C38" s="24">
        <v>100</v>
      </c>
      <c r="D38" s="24">
        <f t="shared" si="0"/>
        <v>1500</v>
      </c>
    </row>
    <row r="39" spans="1:4" ht="25.5" x14ac:dyDescent="0.25">
      <c r="A39" s="22" t="s">
        <v>47</v>
      </c>
      <c r="B39" s="23">
        <v>300</v>
      </c>
      <c r="C39" s="24">
        <v>35</v>
      </c>
      <c r="D39" s="24">
        <f t="shared" si="0"/>
        <v>10500</v>
      </c>
    </row>
    <row r="40" spans="1:4" ht="25.5" x14ac:dyDescent="0.25">
      <c r="A40" s="22" t="s">
        <v>48</v>
      </c>
      <c r="B40" s="26">
        <v>400</v>
      </c>
      <c r="C40" s="24">
        <v>50</v>
      </c>
      <c r="D40" s="24">
        <f t="shared" si="0"/>
        <v>20000</v>
      </c>
    </row>
    <row r="41" spans="1:4" ht="25.5" x14ac:dyDescent="0.25">
      <c r="A41" s="22" t="s">
        <v>49</v>
      </c>
      <c r="B41" s="23">
        <v>100</v>
      </c>
      <c r="C41" s="24">
        <v>55</v>
      </c>
      <c r="D41" s="24">
        <f t="shared" si="0"/>
        <v>5500</v>
      </c>
    </row>
    <row r="42" spans="1:4" ht="25.5" x14ac:dyDescent="0.25">
      <c r="A42" s="22" t="s">
        <v>50</v>
      </c>
      <c r="B42" s="23">
        <v>1</v>
      </c>
      <c r="C42" s="24">
        <v>500</v>
      </c>
      <c r="D42" s="24">
        <f t="shared" si="0"/>
        <v>500</v>
      </c>
    </row>
    <row r="43" spans="1:4" ht="25.5" x14ac:dyDescent="0.25">
      <c r="A43" s="22" t="s">
        <v>51</v>
      </c>
      <c r="B43" s="23">
        <v>1</v>
      </c>
      <c r="C43" s="24">
        <v>129000</v>
      </c>
      <c r="D43" s="24">
        <f t="shared" si="0"/>
        <v>129000</v>
      </c>
    </row>
    <row r="44" spans="1:4" ht="25.5" x14ac:dyDescent="0.25">
      <c r="A44" s="22" t="s">
        <v>52</v>
      </c>
      <c r="B44" s="23">
        <v>2000</v>
      </c>
      <c r="C44" s="24">
        <v>3</v>
      </c>
      <c r="D44" s="24">
        <f t="shared" si="0"/>
        <v>6000</v>
      </c>
    </row>
    <row r="45" spans="1:4" x14ac:dyDescent="0.25">
      <c r="A45" s="22" t="s">
        <v>53</v>
      </c>
      <c r="B45" s="23">
        <v>1</v>
      </c>
      <c r="C45" s="24">
        <v>115000</v>
      </c>
      <c r="D45" s="24">
        <f t="shared" si="0"/>
        <v>115000</v>
      </c>
    </row>
    <row r="46" spans="1:4" x14ac:dyDescent="0.25">
      <c r="A46" s="22" t="s">
        <v>54</v>
      </c>
      <c r="B46" s="23">
        <v>1</v>
      </c>
      <c r="C46" s="24">
        <v>85000</v>
      </c>
      <c r="D46" s="24">
        <f t="shared" si="0"/>
        <v>85000</v>
      </c>
    </row>
    <row r="47" spans="1:4" ht="25.5" x14ac:dyDescent="0.25">
      <c r="A47" s="22" t="s">
        <v>55</v>
      </c>
      <c r="B47" s="23">
        <v>1</v>
      </c>
      <c r="C47" s="24">
        <v>10000</v>
      </c>
      <c r="D47" s="24">
        <f t="shared" si="0"/>
        <v>10000</v>
      </c>
    </row>
    <row r="48" spans="1:4" ht="25.5" x14ac:dyDescent="0.25">
      <c r="A48" s="28" t="s">
        <v>61</v>
      </c>
      <c r="B48" s="23">
        <v>400</v>
      </c>
      <c r="C48" s="24">
        <v>8</v>
      </c>
      <c r="D48" s="24">
        <f t="shared" si="0"/>
        <v>3200</v>
      </c>
    </row>
    <row r="49" spans="1:4" x14ac:dyDescent="0.25">
      <c r="A49" s="30" t="s">
        <v>56</v>
      </c>
      <c r="B49" s="23"/>
      <c r="C49" s="24"/>
      <c r="D49" s="24">
        <f>SUM(D3:D48)</f>
        <v>1836076.7</v>
      </c>
    </row>
    <row r="50" spans="1:4" x14ac:dyDescent="0.25">
      <c r="A50" s="35" t="s">
        <v>10</v>
      </c>
      <c r="B50" s="23"/>
      <c r="C50" s="24"/>
      <c r="D50" s="24">
        <f t="shared" si="0"/>
        <v>0</v>
      </c>
    </row>
    <row r="51" spans="1:4" ht="25.5" x14ac:dyDescent="0.25">
      <c r="A51" s="22" t="s">
        <v>14</v>
      </c>
      <c r="B51" s="23">
        <v>450</v>
      </c>
      <c r="C51" s="24">
        <v>55</v>
      </c>
      <c r="D51" s="24">
        <f t="shared" si="0"/>
        <v>24750</v>
      </c>
    </row>
    <row r="52" spans="1:4" ht="25.5" x14ac:dyDescent="0.25">
      <c r="A52" s="22" t="s">
        <v>52</v>
      </c>
      <c r="B52" s="23">
        <v>400</v>
      </c>
      <c r="C52" s="24">
        <v>3</v>
      </c>
      <c r="D52" s="24">
        <f t="shared" si="0"/>
        <v>1200</v>
      </c>
    </row>
    <row r="53" spans="1:4" x14ac:dyDescent="0.25">
      <c r="A53" s="28"/>
      <c r="B53" s="23"/>
      <c r="C53" s="24"/>
      <c r="D53" s="24">
        <f t="shared" si="0"/>
        <v>0</v>
      </c>
    </row>
    <row r="54" spans="1:4" x14ac:dyDescent="0.25">
      <c r="A54" s="29" t="s">
        <v>58</v>
      </c>
      <c r="B54" s="23"/>
      <c r="C54" s="24"/>
      <c r="D54" s="24">
        <f>SUM(D51:D52)</f>
        <v>25950</v>
      </c>
    </row>
    <row r="55" spans="1:4" x14ac:dyDescent="0.25">
      <c r="A55" s="33" t="s">
        <v>59</v>
      </c>
      <c r="B55" s="31"/>
      <c r="C55" s="32"/>
      <c r="D55" s="34">
        <f>D54+D49</f>
        <v>1862026.7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Lump Sum</vt:lpstr>
      <vt:lpstr>Itemized</vt:lpstr>
      <vt:lpstr>Sheet3</vt:lpstr>
      <vt:lpstr>Itemized!Print_Titles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tempuser</dc:creator>
  <cp:lastModifiedBy>tempuser</cp:lastModifiedBy>
  <cp:lastPrinted>2017-11-21T19:50:06Z</cp:lastPrinted>
  <dcterms:created xsi:type="dcterms:W3CDTF">2015-03-20T17:23:11Z</dcterms:created>
  <dcterms:modified xsi:type="dcterms:W3CDTF">2017-11-21T19:58:42Z</dcterms:modified>
</cp:coreProperties>
</file>